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LANEACION\OBRAS POR IMPUESTO\INTERVENTORIA VÍAS 2018\INVIAS 3PY BARAYA_CASTILLO_ANTIOQUEÑA\LPA 10 ANEXOS PUBLICAR\"/>
    </mc:Choice>
  </mc:AlternateContent>
  <bookViews>
    <workbookView xWindow="0" yWindow="0" windowWidth="20490" windowHeight="7755" firstSheet="1" activeTab="1"/>
  </bookViews>
  <sheets>
    <sheet name="ANEXO 2.5 Arauca" sheetId="1" state="hidden" r:id="rId1"/>
    <sheet name="INTERV BARAYA" sheetId="2" r:id="rId2"/>
  </sheets>
  <definedNames>
    <definedName name="_xlnm.Print_Area" localSheetId="1">'INTERV BARAYA'!$A$1:$Q$35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2" l="1"/>
  <c r="P28" i="2"/>
  <c r="P26" i="2"/>
  <c r="P25" i="2"/>
  <c r="P24" i="2"/>
  <c r="P22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7" i="2"/>
  <c r="L29" i="2"/>
  <c r="L28" i="2"/>
  <c r="L26" i="2"/>
  <c r="L25" i="2"/>
  <c r="L24" i="2"/>
  <c r="L14" i="2"/>
  <c r="L15" i="2"/>
  <c r="L16" i="2"/>
  <c r="L17" i="2"/>
  <c r="L18" i="2"/>
  <c r="L19" i="2"/>
  <c r="L20" i="2"/>
  <c r="L21" i="2"/>
  <c r="L22" i="2"/>
  <c r="L13" i="2"/>
  <c r="L8" i="2"/>
  <c r="L9" i="2"/>
  <c r="L10" i="2"/>
  <c r="L11" i="2"/>
  <c r="L12" i="2"/>
  <c r="L7" i="2"/>
  <c r="H28" i="2"/>
  <c r="H29" i="2"/>
  <c r="H26" i="2"/>
  <c r="H25" i="2"/>
  <c r="H2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7" i="2"/>
  <c r="Q11" i="2" l="1"/>
  <c r="Q18" i="2"/>
  <c r="Q15" i="2"/>
  <c r="Q10" i="2"/>
  <c r="Q19" i="2"/>
  <c r="Q12" i="2"/>
  <c r="Q14" i="2"/>
  <c r="Q29" i="2"/>
  <c r="Q22" i="2"/>
  <c r="Q20" i="2"/>
  <c r="Q16" i="2"/>
  <c r="Q8" i="2"/>
  <c r="Q25" i="2"/>
  <c r="H30" i="2"/>
  <c r="H31" i="2" s="1"/>
  <c r="H32" i="2" s="1"/>
  <c r="Q21" i="2"/>
  <c r="Q13" i="2"/>
  <c r="Q17" i="2"/>
  <c r="Q9" i="2"/>
  <c r="Q28" i="2"/>
  <c r="Q24" i="2"/>
  <c r="L30" i="2"/>
  <c r="L31" i="2" s="1"/>
  <c r="L32" i="2" s="1"/>
  <c r="Q7" i="2"/>
  <c r="T46" i="1"/>
  <c r="T47" i="1"/>
  <c r="T48" i="1"/>
  <c r="T49" i="1"/>
  <c r="T33" i="1"/>
  <c r="T34" i="1"/>
  <c r="T35" i="1"/>
  <c r="T36" i="1"/>
  <c r="T37" i="1"/>
  <c r="T38" i="1"/>
  <c r="T39" i="1"/>
  <c r="T41" i="1"/>
  <c r="T42" i="1"/>
  <c r="T43" i="1"/>
  <c r="T44" i="1"/>
  <c r="T27" i="1"/>
  <c r="T28" i="1"/>
  <c r="T30" i="1"/>
  <c r="T20" i="1"/>
  <c r="T21" i="1"/>
  <c r="T22" i="1"/>
  <c r="T23" i="1"/>
  <c r="T24" i="1"/>
  <c r="T17" i="1"/>
  <c r="T18" i="1"/>
  <c r="T10" i="1"/>
  <c r="T11" i="1"/>
  <c r="T12" i="1"/>
  <c r="T13" i="1"/>
  <c r="T14" i="1"/>
  <c r="T15" i="1"/>
  <c r="T45" i="1"/>
  <c r="T50" i="1"/>
  <c r="T32" i="1"/>
  <c r="T31" i="1"/>
  <c r="T26" i="1"/>
  <c r="T25" i="1"/>
  <c r="T19" i="1"/>
  <c r="T16" i="1"/>
  <c r="T9" i="1"/>
  <c r="L45" i="1"/>
  <c r="L41" i="1"/>
  <c r="H31" i="1"/>
  <c r="L31" i="1"/>
  <c r="L30" i="1"/>
  <c r="L17" i="1"/>
  <c r="L19" i="1"/>
  <c r="L10" i="1"/>
  <c r="L11" i="1"/>
  <c r="L12" i="1"/>
  <c r="L13" i="1"/>
  <c r="L14" i="1"/>
  <c r="L15" i="1"/>
  <c r="H19" i="1"/>
  <c r="H26" i="1"/>
  <c r="H30" i="1"/>
  <c r="H41" i="1"/>
  <c r="P10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47" i="1"/>
  <c r="P48" i="1"/>
  <c r="P49" i="1"/>
  <c r="P50" i="1"/>
  <c r="P9" i="1"/>
  <c r="P30" i="2" l="1"/>
  <c r="P31" i="2" s="1"/>
  <c r="P32" i="2" s="1"/>
  <c r="Q26" i="2"/>
  <c r="Q30" i="2" s="1"/>
  <c r="Q31" i="2" s="1"/>
  <c r="Q32" i="2" s="1"/>
  <c r="P51" i="1"/>
  <c r="P52" i="1" s="1"/>
  <c r="P53" i="1" s="1"/>
  <c r="T51" i="1"/>
  <c r="T52" i="1" s="1"/>
  <c r="L9" i="1"/>
  <c r="L51" i="1" s="1"/>
  <c r="L52" i="1" s="1"/>
  <c r="L53" i="1" s="1"/>
  <c r="T53" i="1" l="1"/>
  <c r="H9" i="1"/>
  <c r="H51" i="1" l="1"/>
  <c r="H52" i="1" l="1"/>
  <c r="H53" i="1" s="1"/>
</calcChain>
</file>

<file path=xl/sharedStrings.xml><?xml version="1.0" encoding="utf-8"?>
<sst xmlns="http://schemas.openxmlformats.org/spreadsheetml/2006/main" count="251" uniqueCount="121">
  <si>
    <t>No</t>
  </si>
  <si>
    <t>DESCRIPCIÓN</t>
  </si>
  <si>
    <t>UNIDAD</t>
  </si>
  <si>
    <t>1. Tarifas de perfiles</t>
  </si>
  <si>
    <t>Un</t>
  </si>
  <si>
    <t>Director de Interventoría Técnica</t>
  </si>
  <si>
    <t>Especialista en Vías</t>
  </si>
  <si>
    <t>Especialista en Geotécnia</t>
  </si>
  <si>
    <t>Especialista en Calidad QA / Comisionamiento QC</t>
  </si>
  <si>
    <t>Especialista Ambiental</t>
  </si>
  <si>
    <t>Especialista Estructuras</t>
  </si>
  <si>
    <t>Especialista Hidráulica e Hidrología</t>
  </si>
  <si>
    <t>Profesional Civil Vías / Geotécnia (Residente)</t>
  </si>
  <si>
    <t>Profesional en Programación y Costos de Obra</t>
  </si>
  <si>
    <t>Profesional Analista de Seguridad Física</t>
  </si>
  <si>
    <t xml:space="preserve">Abogado </t>
  </si>
  <si>
    <t>Topógrafo</t>
  </si>
  <si>
    <t>Profesional Gestión Social</t>
  </si>
  <si>
    <t>Profesional Gestión Ambiental</t>
  </si>
  <si>
    <t>Profesional Gestión Inmobiliario</t>
  </si>
  <si>
    <t>Inspector Siso</t>
  </si>
  <si>
    <t>Auxiliar de ingeniería</t>
  </si>
  <si>
    <t>Técnico Soporte Documental (Secretaria)</t>
  </si>
  <si>
    <t>Laboratorista</t>
  </si>
  <si>
    <t>Cadenero</t>
  </si>
  <si>
    <t>2. Equipo Informático y comunicaciones</t>
  </si>
  <si>
    <t>Alquiler Impresora multifuncional blanco y negro</t>
  </si>
  <si>
    <t>Alquiler de proyector</t>
  </si>
  <si>
    <t>Alquiler de Radio de comunicaciones</t>
  </si>
  <si>
    <t>Alquiler Arnés (incluye línea de vida)</t>
  </si>
  <si>
    <t>Alquiler Detectores de gases</t>
  </si>
  <si>
    <t>Alquiler Detectores manuales para ausencia de tensión</t>
  </si>
  <si>
    <t>Alquiler GPS</t>
  </si>
  <si>
    <t>Alquiler de Software Project Professional 2016 o mejor</t>
  </si>
  <si>
    <t>Alquiler licencia Chart Pro</t>
  </si>
  <si>
    <t>Alquiler licencia software AutoCAD ultima versión</t>
  </si>
  <si>
    <t>3. Oficinas y transporte (dedicación exclusiva)</t>
  </si>
  <si>
    <t>Alquiler de Oficinas Bogota</t>
  </si>
  <si>
    <t>m2</t>
  </si>
  <si>
    <t>Alquiler de Oficinas Villavicencio</t>
  </si>
  <si>
    <t>Alquiler de Oficina Bucaramanga</t>
  </si>
  <si>
    <t>Alquiler de Oficina Barrancabermeja</t>
  </si>
  <si>
    <t>Alquiler de Oficina resto país capital departamento</t>
  </si>
  <si>
    <t>Alquiler de Oficina resto país no capital departamento</t>
  </si>
  <si>
    <t>Alquiler de contenedor para oficinas (45 a 50 m2)</t>
  </si>
  <si>
    <t>Servicio de Transporte Camioneta tipo VANS 2011  – o modelo más reciente (Todo Costo para 15 a 17 pasajeros)</t>
  </si>
  <si>
    <t>Servicio de Transporte sencillo Vehículo 4 puestos 2011 – o modelo más reciente (Todo Costo)Camioneta 4x2</t>
  </si>
  <si>
    <t>Servicio de Transporte Camioneta 4 puestos 4X4 2011 – o modelo más reciente (Todo Costo)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</si>
  <si>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</si>
  <si>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</si>
  <si>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</si>
  <si>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</si>
  <si>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</si>
  <si>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</si>
  <si>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</si>
  <si>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</si>
  <si>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</si>
  <si>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</si>
  <si>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</si>
  <si>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</si>
  <si>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</si>
  <si>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</si>
  <si>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</si>
  <si>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</si>
  <si>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</si>
  <si>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</si>
  <si>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</si>
  <si>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</si>
  <si>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% DEDICACIÓN</t>
  </si>
  <si>
    <t>Mes</t>
  </si>
  <si>
    <t>CANT</t>
  </si>
  <si>
    <t>TIEMPO
MES</t>
  </si>
  <si>
    <t>ETAPA 1. PREPARACIÓN PARA LA EJECUCIÓN DEL PROYECTO</t>
  </si>
  <si>
    <t>ETAPA 2. PREVIA A LA EJECUCIÓN DE LAS OBRAS</t>
  </si>
  <si>
    <t>VALOR PARCIAL 
ETAPA 1</t>
  </si>
  <si>
    <t>PATRIMONIO AUTÓNOMO ECOPETROL - ZOMAC</t>
  </si>
  <si>
    <t>MECANISMO DE OBRAS POR IMPUESTOS</t>
  </si>
  <si>
    <t>VALOR PARCIAL 
ETAPA 2</t>
  </si>
  <si>
    <t>VALOR PARCIAL 
ETAPA 3</t>
  </si>
  <si>
    <t>VALOR PARCIAL 
ETAPA 4</t>
  </si>
  <si>
    <t>ETAPA 3. EJECUCIÓN DE LAS OBRAS</t>
  </si>
  <si>
    <t>ETAPA 4.  LIQUIDACIÓN</t>
  </si>
  <si>
    <t>VALOR UNITARIO (Incluye FM)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</si>
  <si>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</si>
  <si>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</si>
  <si>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</si>
  <si>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</si>
  <si>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</si>
  <si>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</si>
  <si>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</si>
  <si>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</si>
  <si>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</si>
  <si>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</si>
  <si>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</si>
  <si>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</si>
  <si>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</si>
  <si>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</si>
  <si>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</si>
  <si>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</si>
  <si>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</si>
  <si>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</si>
  <si>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</si>
  <si>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</si>
  <si>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SUBTOTAL INCLUIDO FACTOR MULTIPLICADOR (SIN IVA)</t>
  </si>
  <si>
    <t>IVA DEL SERVICIO</t>
  </si>
  <si>
    <t>SUBTOTAL INCLUIDO FACTOR MULTIPLICADOR (CON IVA)</t>
  </si>
  <si>
    <t>BPIN: 20181719000195</t>
  </si>
  <si>
    <t xml:space="preserve"> Rehabilitación de la Via Tame - Corocoro (6605), Corocoro - Arauca (6606). Departamento de Arauca</t>
  </si>
  <si>
    <t>ANEXO 2.5</t>
  </si>
  <si>
    <t>Nota:</t>
  </si>
  <si>
    <t>El Personal con dedicación del 100% al Proyecto, debe residir en el lugar de ejecución de la obra, so pena de incurrir en falta grave a sus obligaciones, con la consecuente aplicación de las sanciones establecidas contractualmente, lo anterior aplica para la Etapa 3.</t>
  </si>
  <si>
    <t xml:space="preserve">Ingeniero Residente Interventoria/ Profesional Civil Vías / Geotécnia </t>
  </si>
  <si>
    <t>Ingeniero Auxiliar</t>
  </si>
  <si>
    <t>Alquiler de contenedor para oficinas (20 a 40 pies)</t>
  </si>
  <si>
    <t>Servicio de Transporte Camioneta 4 puestos 4X4 2016 – o modelo más reciente (Todo Costo)</t>
  </si>
  <si>
    <t>ETAPA 2. EJECUCIÓN DE LAS OBRAS</t>
  </si>
  <si>
    <t>ETAPA 3.  LIQUIDACIÓN</t>
  </si>
  <si>
    <t>TOTAL</t>
  </si>
  <si>
    <t>CONSTRUCCIÓN DE PLACA HUELLA Y OBRAS DE ARTE EN LA RED VIAL TERCIARIA EN EL MUNICIPIO DE BARAYA</t>
  </si>
  <si>
    <t>ANEXO 2.2</t>
  </si>
  <si>
    <t>1- El Personal con dedicación del 100% al Proyecto, debe residir en el lugar de ejecución de la obra, so pena de incurrir en falta grave a sus obligaciones,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</si>
</sst>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163">
    <xf numFmtId="0" fontId="0" fillId="0" borderId="0" xfId="0"/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4" fontId="5" fillId="3" borderId="1" xfId="3" applyFont="1" applyFill="1" applyBorder="1" applyAlignment="1">
      <alignment vertical="center"/>
    </xf>
    <xf numFmtId="164" fontId="5" fillId="3" borderId="1" xfId="3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164" fontId="5" fillId="3" borderId="5" xfId="3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42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42" fontId="0" fillId="0" borderId="6" xfId="1" applyFont="1" applyBorder="1" applyAlignment="1">
      <alignment horizontal="center" vertical="center"/>
    </xf>
    <xf numFmtId="42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2" fontId="0" fillId="0" borderId="0" xfId="1" applyFont="1" applyAlignment="1">
      <alignment horizontal="center" vertical="center"/>
    </xf>
    <xf numFmtId="42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42" fontId="3" fillId="2" borderId="1" xfId="1" applyFont="1" applyFill="1" applyBorder="1" applyAlignment="1">
      <alignment horizontal="center" vertical="center" wrapText="1" readingOrder="1"/>
    </xf>
    <xf numFmtId="2" fontId="0" fillId="0" borderId="1" xfId="2" applyNumberFormat="1" applyFont="1" applyBorder="1" applyAlignment="1">
      <alignment horizontal="center" vertical="center"/>
    </xf>
    <xf numFmtId="42" fontId="2" fillId="0" borderId="6" xfId="1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42" fontId="8" fillId="5" borderId="10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2" fontId="2" fillId="5" borderId="1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2" fontId="8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42" fontId="2" fillId="6" borderId="6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5" fillId="3" borderId="6" xfId="3" applyFont="1" applyFill="1" applyBorder="1" applyAlignment="1">
      <alignment vertical="center"/>
    </xf>
    <xf numFmtId="0" fontId="9" fillId="0" borderId="13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10" fontId="3" fillId="2" borderId="1" xfId="2" applyNumberFormat="1" applyFont="1" applyFill="1" applyBorder="1" applyAlignment="1">
      <alignment horizontal="center" vertical="center" wrapText="1" readingOrder="1"/>
    </xf>
    <xf numFmtId="10" fontId="5" fillId="3" borderId="1" xfId="3" applyNumberFormat="1" applyFont="1" applyFill="1" applyBorder="1" applyAlignment="1">
      <alignment vertical="center"/>
    </xf>
    <xf numFmtId="10" fontId="0" fillId="0" borderId="1" xfId="2" applyNumberFormat="1" applyFont="1" applyBorder="1" applyAlignment="1">
      <alignment horizontal="center" vertical="center"/>
    </xf>
    <xf numFmtId="10" fontId="8" fillId="6" borderId="1" xfId="2" applyNumberFormat="1" applyFont="1" applyFill="1" applyBorder="1" applyAlignment="1">
      <alignment horizontal="center" vertical="center"/>
    </xf>
    <xf numFmtId="10" fontId="8" fillId="0" borderId="1" xfId="2" applyNumberFormat="1" applyFont="1" applyBorder="1" applyAlignment="1">
      <alignment horizontal="center" vertical="center"/>
    </xf>
    <xf numFmtId="10" fontId="8" fillId="5" borderId="10" xfId="2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11" fillId="4" borderId="1" xfId="0" applyFont="1" applyFill="1" applyBorder="1" applyAlignment="1">
      <alignment horizontal="center" vertical="center" wrapText="1" readingOrder="1"/>
    </xf>
    <xf numFmtId="42" fontId="0" fillId="0" borderId="6" xfId="1" applyFont="1" applyBorder="1" applyAlignment="1">
      <alignment vertical="center"/>
    </xf>
    <xf numFmtId="42" fontId="0" fillId="0" borderId="6" xfId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 readingOrder="1"/>
    </xf>
    <xf numFmtId="0" fontId="12" fillId="0" borderId="1" xfId="0" applyFont="1" applyFill="1" applyBorder="1" applyAlignment="1">
      <alignment horizontal="left" vertical="center" wrapText="1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1" fillId="0" borderId="7" xfId="0" applyFont="1" applyFill="1" applyBorder="1" applyAlignment="1">
      <alignment horizontal="center" vertical="center" wrapText="1" readingOrder="1"/>
    </xf>
    <xf numFmtId="0" fontId="12" fillId="0" borderId="8" xfId="0" applyFont="1" applyFill="1" applyBorder="1" applyAlignment="1">
      <alignment horizontal="left" vertical="center" wrapText="1" readingOrder="1"/>
    </xf>
    <xf numFmtId="0" fontId="12" fillId="4" borderId="8" xfId="0" applyFont="1" applyFill="1" applyBorder="1" applyAlignment="1">
      <alignment horizontal="center" vertical="center" wrapText="1" readingOrder="1"/>
    </xf>
    <xf numFmtId="42" fontId="0" fillId="0" borderId="9" xfId="1" applyFont="1" applyBorder="1" applyAlignment="1">
      <alignment vertical="center"/>
    </xf>
    <xf numFmtId="164" fontId="13" fillId="3" borderId="6" xfId="3" applyFont="1" applyFill="1" applyBorder="1" applyAlignment="1">
      <alignment vertical="center"/>
    </xf>
    <xf numFmtId="165" fontId="2" fillId="6" borderId="4" xfId="1" applyNumberFormat="1" applyFont="1" applyFill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5" borderId="11" xfId="1" applyNumberFormat="1" applyFont="1" applyFill="1" applyBorder="1" applyAlignment="1">
      <alignment horizontal="center" vertical="center"/>
    </xf>
    <xf numFmtId="42" fontId="14" fillId="2" borderId="4" xfId="1" applyFont="1" applyFill="1" applyBorder="1" applyAlignment="1">
      <alignment horizontal="center" vertical="center" wrapText="1" readingOrder="1"/>
    </xf>
    <xf numFmtId="42" fontId="14" fillId="2" borderId="6" xfId="1" applyFont="1" applyFill="1" applyBorder="1" applyAlignment="1">
      <alignment horizontal="center" vertical="center" wrapText="1" readingOrder="1"/>
    </xf>
    <xf numFmtId="42" fontId="0" fillId="0" borderId="6" xfId="1" applyFont="1" applyFill="1" applyBorder="1" applyAlignment="1">
      <alignment horizontal="center" vertical="center"/>
    </xf>
    <xf numFmtId="42" fontId="0" fillId="0" borderId="9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/>
    </xf>
    <xf numFmtId="9" fontId="3" fillId="2" borderId="1" xfId="2" applyNumberFormat="1" applyFont="1" applyFill="1" applyBorder="1" applyAlignment="1">
      <alignment horizontal="center" vertical="center" wrapText="1" readingOrder="1"/>
    </xf>
    <xf numFmtId="9" fontId="5" fillId="3" borderId="1" xfId="3" applyNumberFormat="1" applyFont="1" applyFill="1" applyBorder="1" applyAlignment="1">
      <alignment vertical="center"/>
    </xf>
    <xf numFmtId="9" fontId="0" fillId="0" borderId="1" xfId="2" applyNumberFormat="1" applyFont="1" applyBorder="1" applyAlignment="1">
      <alignment horizontal="center" vertical="center"/>
    </xf>
    <xf numFmtId="9" fontId="0" fillId="0" borderId="8" xfId="2" applyNumberFormat="1" applyFont="1" applyBorder="1" applyAlignment="1">
      <alignment horizontal="center" vertical="center"/>
    </xf>
    <xf numFmtId="9" fontId="8" fillId="6" borderId="3" xfId="2" applyNumberFormat="1" applyFont="1" applyFill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9" fontId="8" fillId="5" borderId="10" xfId="2" applyNumberFormat="1" applyFont="1" applyFill="1" applyBorder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 readingOrder="1"/>
    </xf>
    <xf numFmtId="9" fontId="0" fillId="0" borderId="1" xfId="0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8" fillId="6" borderId="3" xfId="0" applyNumberFormat="1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 readingOrder="1"/>
    </xf>
    <xf numFmtId="0" fontId="6" fillId="8" borderId="1" xfId="0" applyFont="1" applyFill="1" applyBorder="1" applyAlignment="1">
      <alignment horizontal="left" vertical="center" wrapText="1" readingOrder="1"/>
    </xf>
    <xf numFmtId="0" fontId="6" fillId="8" borderId="1" xfId="0" applyFont="1" applyFill="1" applyBorder="1" applyAlignment="1">
      <alignment horizontal="center" vertical="center" wrapText="1" readingOrder="1"/>
    </xf>
    <xf numFmtId="42" fontId="0" fillId="8" borderId="1" xfId="1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10" fontId="0" fillId="8" borderId="1" xfId="2" applyNumberFormat="1" applyFont="1" applyFill="1" applyBorder="1" applyAlignment="1">
      <alignment horizontal="center" vertical="center"/>
    </xf>
    <xf numFmtId="2" fontId="0" fillId="8" borderId="1" xfId="2" applyNumberFormat="1" applyFont="1" applyFill="1" applyBorder="1" applyAlignment="1">
      <alignment horizontal="center" vertical="center"/>
    </xf>
    <xf numFmtId="42" fontId="0" fillId="8" borderId="1" xfId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8" borderId="1" xfId="0" applyNumberFormat="1" applyFont="1" applyFill="1" applyBorder="1" applyAlignment="1">
      <alignment horizontal="center" vertical="center"/>
    </xf>
    <xf numFmtId="42" fontId="0" fillId="8" borderId="6" xfId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7" fillId="8" borderId="1" xfId="0" applyFont="1" applyFill="1" applyBorder="1" applyAlignment="1">
      <alignment horizontal="left" vertical="center" wrapText="1" readingOrder="1"/>
    </xf>
    <xf numFmtId="9" fontId="0" fillId="8" borderId="1" xfId="2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165" fontId="2" fillId="5" borderId="0" xfId="1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1" fontId="5" fillId="3" borderId="1" xfId="3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42" fontId="3" fillId="2" borderId="6" xfId="1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42" fontId="3" fillId="2" borderId="3" xfId="1" applyFont="1" applyFill="1" applyBorder="1" applyAlignment="1">
      <alignment horizontal="center" vertical="center" wrapText="1" readingOrder="1"/>
    </xf>
    <xf numFmtId="42" fontId="3" fillId="2" borderId="1" xfId="1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42" fontId="3" fillId="2" borderId="4" xfId="1" applyFont="1" applyFill="1" applyBorder="1" applyAlignment="1">
      <alignment horizontal="center" vertical="center" wrapText="1" readingOrder="1"/>
    </xf>
    <xf numFmtId="42" fontId="3" fillId="2" borderId="6" xfId="1" applyFont="1" applyFill="1" applyBorder="1" applyAlignment="1">
      <alignment horizontal="center" vertical="center" wrapText="1" readingOrder="1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view="pageBreakPreview" topLeftCell="B30" zoomScale="80" zoomScaleNormal="80" zoomScaleSheetLayoutView="80" workbookViewId="0">
      <selection activeCell="D43" sqref="D43"/>
    </sheetView>
  </sheetViews>
  <sheetFormatPr baseColWidth="10" defaultRowHeight="15" x14ac:dyDescent="0.25"/>
  <cols>
    <col min="1" max="1" width="11.7109375" style="11" customWidth="1"/>
    <col min="2" max="2" width="33" style="11" customWidth="1"/>
    <col min="3" max="3" width="8" style="11" bestFit="1" customWidth="1"/>
    <col min="4" max="4" width="15.7109375" style="16" bestFit="1" customWidth="1"/>
    <col min="5" max="5" width="5.7109375" style="17" bestFit="1" customWidth="1"/>
    <col min="6" max="6" width="11.5703125" style="45" bestFit="1" customWidth="1"/>
    <col min="7" max="7" width="7.7109375" style="17" bestFit="1" customWidth="1"/>
    <col min="8" max="8" width="14.85546875" style="18" bestFit="1" customWidth="1"/>
    <col min="9" max="9" width="5.7109375" style="17" bestFit="1" customWidth="1"/>
    <col min="10" max="10" width="11.5703125" style="17" bestFit="1" customWidth="1"/>
    <col min="11" max="11" width="7.7109375" style="17" bestFit="1" customWidth="1"/>
    <col min="12" max="12" width="17" style="17" customWidth="1"/>
    <col min="13" max="13" width="5.7109375" style="17" bestFit="1" customWidth="1"/>
    <col min="14" max="14" width="11.5703125" style="17" bestFit="1" customWidth="1"/>
    <col min="15" max="15" width="7.7109375" style="17" bestFit="1" customWidth="1"/>
    <col min="16" max="16" width="18.7109375" style="17" bestFit="1" customWidth="1"/>
    <col min="17" max="17" width="5.7109375" style="17" bestFit="1" customWidth="1"/>
    <col min="18" max="18" width="11.5703125" style="17" bestFit="1" customWidth="1"/>
    <col min="19" max="19" width="7.7109375" style="17" bestFit="1" customWidth="1"/>
    <col min="20" max="20" width="14.85546875" style="17" bestFit="1" customWidth="1"/>
    <col min="21" max="16384" width="11.42578125" style="11"/>
  </cols>
  <sheetData>
    <row r="1" spans="1:20" x14ac:dyDescent="0.25">
      <c r="A1" s="137" t="s">
        <v>75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9"/>
    </row>
    <row r="2" spans="1:20" x14ac:dyDescent="0.25">
      <c r="A2" s="140" t="s">
        <v>76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</row>
    <row r="3" spans="1:20" x14ac:dyDescent="0.25">
      <c r="A3" s="140" t="s">
        <v>108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1:20" x14ac:dyDescent="0.25">
      <c r="A4" s="143" t="s">
        <v>107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</row>
    <row r="5" spans="1:20" ht="15.75" thickBot="1" x14ac:dyDescent="0.3">
      <c r="A5" s="146" t="s">
        <v>106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8"/>
    </row>
    <row r="6" spans="1:20" ht="31.5" customHeight="1" x14ac:dyDescent="0.25">
      <c r="A6" s="132" t="s">
        <v>0</v>
      </c>
      <c r="B6" s="130" t="s">
        <v>1</v>
      </c>
      <c r="C6" s="130" t="s">
        <v>2</v>
      </c>
      <c r="D6" s="135" t="s">
        <v>82</v>
      </c>
      <c r="E6" s="130" t="s">
        <v>72</v>
      </c>
      <c r="F6" s="130"/>
      <c r="G6" s="130"/>
      <c r="H6" s="130"/>
      <c r="I6" s="130" t="s">
        <v>73</v>
      </c>
      <c r="J6" s="130"/>
      <c r="K6" s="130"/>
      <c r="L6" s="130"/>
      <c r="M6" s="130" t="s">
        <v>80</v>
      </c>
      <c r="N6" s="130"/>
      <c r="O6" s="130"/>
      <c r="P6" s="130"/>
      <c r="Q6" s="130" t="s">
        <v>81</v>
      </c>
      <c r="R6" s="130"/>
      <c r="S6" s="130"/>
      <c r="T6" s="131"/>
    </row>
    <row r="7" spans="1:20" ht="45" customHeight="1" x14ac:dyDescent="0.25">
      <c r="A7" s="133"/>
      <c r="B7" s="134"/>
      <c r="C7" s="134"/>
      <c r="D7" s="136"/>
      <c r="E7" s="22" t="s">
        <v>70</v>
      </c>
      <c r="F7" s="39" t="s">
        <v>68</v>
      </c>
      <c r="G7" s="22" t="s">
        <v>71</v>
      </c>
      <c r="H7" s="23" t="s">
        <v>74</v>
      </c>
      <c r="I7" s="22" t="s">
        <v>70</v>
      </c>
      <c r="J7" s="22" t="s">
        <v>68</v>
      </c>
      <c r="K7" s="22" t="s">
        <v>71</v>
      </c>
      <c r="L7" s="22" t="s">
        <v>77</v>
      </c>
      <c r="M7" s="22" t="s">
        <v>70</v>
      </c>
      <c r="N7" s="22" t="s">
        <v>68</v>
      </c>
      <c r="O7" s="22" t="s">
        <v>71</v>
      </c>
      <c r="P7" s="22" t="s">
        <v>78</v>
      </c>
      <c r="Q7" s="22" t="s">
        <v>70</v>
      </c>
      <c r="R7" s="22" t="s">
        <v>68</v>
      </c>
      <c r="S7" s="22" t="s">
        <v>71</v>
      </c>
      <c r="T7" s="8" t="s">
        <v>79</v>
      </c>
    </row>
    <row r="8" spans="1:20" x14ac:dyDescent="0.25">
      <c r="A8" s="9" t="s">
        <v>3</v>
      </c>
      <c r="B8" s="4"/>
      <c r="C8" s="3"/>
      <c r="D8" s="3"/>
      <c r="E8" s="3"/>
      <c r="F8" s="4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6"/>
    </row>
    <row r="9" spans="1:20" x14ac:dyDescent="0.25">
      <c r="A9" s="10" t="s">
        <v>48</v>
      </c>
      <c r="B9" s="1" t="s">
        <v>5</v>
      </c>
      <c r="C9" s="2" t="s">
        <v>69</v>
      </c>
      <c r="D9" s="12"/>
      <c r="E9" s="21">
        <v>1</v>
      </c>
      <c r="F9" s="41">
        <v>0.05</v>
      </c>
      <c r="G9" s="24">
        <v>0.33333333333333298</v>
      </c>
      <c r="H9" s="14">
        <f>+D9*E9*F9*G9</f>
        <v>0</v>
      </c>
      <c r="I9" s="21">
        <v>1</v>
      </c>
      <c r="J9" s="46">
        <v>0.5</v>
      </c>
      <c r="K9" s="21">
        <v>3</v>
      </c>
      <c r="L9" s="14">
        <f>+D9*I9*J9*K9</f>
        <v>0</v>
      </c>
      <c r="M9" s="21">
        <v>1</v>
      </c>
      <c r="N9" s="47">
        <v>1</v>
      </c>
      <c r="O9" s="21">
        <v>8</v>
      </c>
      <c r="P9" s="14">
        <f>+D9*M9*N9*O9</f>
        <v>0</v>
      </c>
      <c r="Q9" s="21">
        <v>1</v>
      </c>
      <c r="R9" s="46">
        <v>0.5</v>
      </c>
      <c r="S9" s="21">
        <v>3</v>
      </c>
      <c r="T9" s="15">
        <f>+D9*Q9*R9*S9</f>
        <v>0</v>
      </c>
    </row>
    <row r="10" spans="1:20" x14ac:dyDescent="0.25">
      <c r="A10" s="10" t="s">
        <v>49</v>
      </c>
      <c r="B10" s="1" t="s">
        <v>6</v>
      </c>
      <c r="C10" s="2" t="s">
        <v>69</v>
      </c>
      <c r="D10" s="12"/>
      <c r="E10" s="21">
        <v>0</v>
      </c>
      <c r="F10" s="41">
        <v>0</v>
      </c>
      <c r="G10" s="24">
        <v>0</v>
      </c>
      <c r="H10" s="14">
        <v>0</v>
      </c>
      <c r="I10" s="21">
        <v>1</v>
      </c>
      <c r="J10" s="46">
        <v>0.5</v>
      </c>
      <c r="K10" s="21">
        <v>3</v>
      </c>
      <c r="L10" s="14">
        <f t="shared" ref="L10:L17" si="0">+D10*I10*J10*K10</f>
        <v>0</v>
      </c>
      <c r="M10" s="21">
        <v>1</v>
      </c>
      <c r="N10" s="47">
        <v>0.5</v>
      </c>
      <c r="O10" s="21">
        <v>8</v>
      </c>
      <c r="P10" s="14">
        <f t="shared" ref="P10:P50" si="1">+D10*M10*N10*O10</f>
        <v>0</v>
      </c>
      <c r="Q10" s="21">
        <v>0</v>
      </c>
      <c r="R10" s="46">
        <v>0</v>
      </c>
      <c r="S10" s="21">
        <v>0</v>
      </c>
      <c r="T10" s="15">
        <f t="shared" ref="T10:T15" si="2">+D10*Q10*R10*S10</f>
        <v>0</v>
      </c>
    </row>
    <row r="11" spans="1:20" x14ac:dyDescent="0.25">
      <c r="A11" s="10" t="s">
        <v>50</v>
      </c>
      <c r="B11" s="1" t="s">
        <v>7</v>
      </c>
      <c r="C11" s="2" t="s">
        <v>69</v>
      </c>
      <c r="D11" s="12"/>
      <c r="E11" s="21">
        <v>0</v>
      </c>
      <c r="F11" s="41">
        <v>0</v>
      </c>
      <c r="G11" s="24">
        <v>0</v>
      </c>
      <c r="H11" s="14">
        <v>0</v>
      </c>
      <c r="I11" s="21">
        <v>1</v>
      </c>
      <c r="J11" s="46">
        <v>0.5</v>
      </c>
      <c r="K11" s="21">
        <v>3</v>
      </c>
      <c r="L11" s="14">
        <f t="shared" si="0"/>
        <v>0</v>
      </c>
      <c r="M11" s="21">
        <v>1</v>
      </c>
      <c r="N11" s="47">
        <v>0.5</v>
      </c>
      <c r="O11" s="21">
        <v>8</v>
      </c>
      <c r="P11" s="14">
        <f t="shared" si="1"/>
        <v>0</v>
      </c>
      <c r="Q11" s="21">
        <v>0</v>
      </c>
      <c r="R11" s="46">
        <v>0</v>
      </c>
      <c r="S11" s="21">
        <v>0</v>
      </c>
      <c r="T11" s="15">
        <f t="shared" si="2"/>
        <v>0</v>
      </c>
    </row>
    <row r="12" spans="1:20" s="100" customFormat="1" ht="25.5" x14ac:dyDescent="0.25">
      <c r="A12" s="89" t="s">
        <v>51</v>
      </c>
      <c r="B12" s="90" t="s">
        <v>8</v>
      </c>
      <c r="C12" s="91" t="s">
        <v>69</v>
      </c>
      <c r="D12" s="92"/>
      <c r="E12" s="93">
        <v>0</v>
      </c>
      <c r="F12" s="94">
        <v>0</v>
      </c>
      <c r="G12" s="95">
        <v>0</v>
      </c>
      <c r="H12" s="96">
        <v>0</v>
      </c>
      <c r="I12" s="93">
        <v>0</v>
      </c>
      <c r="J12" s="97">
        <v>0</v>
      </c>
      <c r="K12" s="93">
        <v>0</v>
      </c>
      <c r="L12" s="96">
        <f t="shared" si="0"/>
        <v>0</v>
      </c>
      <c r="M12" s="93">
        <v>1</v>
      </c>
      <c r="N12" s="98">
        <v>0.5</v>
      </c>
      <c r="O12" s="93">
        <v>8</v>
      </c>
      <c r="P12" s="96">
        <f t="shared" si="1"/>
        <v>0</v>
      </c>
      <c r="Q12" s="93">
        <v>0</v>
      </c>
      <c r="R12" s="97">
        <v>0</v>
      </c>
      <c r="S12" s="93">
        <v>0</v>
      </c>
      <c r="T12" s="99">
        <f t="shared" si="2"/>
        <v>0</v>
      </c>
    </row>
    <row r="13" spans="1:20" x14ac:dyDescent="0.25">
      <c r="A13" s="10" t="s">
        <v>52</v>
      </c>
      <c r="B13" s="1" t="s">
        <v>9</v>
      </c>
      <c r="C13" s="2" t="s">
        <v>69</v>
      </c>
      <c r="D13" s="12"/>
      <c r="E13" s="21">
        <v>0</v>
      </c>
      <c r="F13" s="41">
        <v>0</v>
      </c>
      <c r="G13" s="24">
        <v>0</v>
      </c>
      <c r="H13" s="14">
        <v>0</v>
      </c>
      <c r="I13" s="21">
        <v>1</v>
      </c>
      <c r="J13" s="46">
        <v>0.5</v>
      </c>
      <c r="K13" s="21">
        <v>3</v>
      </c>
      <c r="L13" s="14">
        <f t="shared" si="0"/>
        <v>0</v>
      </c>
      <c r="M13" s="21">
        <v>1</v>
      </c>
      <c r="N13" s="47">
        <v>0.5</v>
      </c>
      <c r="O13" s="21">
        <v>8</v>
      </c>
      <c r="P13" s="14">
        <f t="shared" si="1"/>
        <v>0</v>
      </c>
      <c r="Q13" s="21">
        <v>0</v>
      </c>
      <c r="R13" s="46">
        <v>0</v>
      </c>
      <c r="S13" s="21">
        <v>0</v>
      </c>
      <c r="T13" s="15">
        <f t="shared" si="2"/>
        <v>0</v>
      </c>
    </row>
    <row r="14" spans="1:20" x14ac:dyDescent="0.25">
      <c r="A14" s="10" t="s">
        <v>53</v>
      </c>
      <c r="B14" s="1" t="s">
        <v>10</v>
      </c>
      <c r="C14" s="2" t="s">
        <v>69</v>
      </c>
      <c r="D14" s="12"/>
      <c r="E14" s="21">
        <v>0</v>
      </c>
      <c r="F14" s="41">
        <v>0</v>
      </c>
      <c r="G14" s="24">
        <v>0</v>
      </c>
      <c r="H14" s="14">
        <v>0</v>
      </c>
      <c r="I14" s="21">
        <v>1</v>
      </c>
      <c r="J14" s="46">
        <v>0.5</v>
      </c>
      <c r="K14" s="21">
        <v>3</v>
      </c>
      <c r="L14" s="14">
        <f t="shared" si="0"/>
        <v>0</v>
      </c>
      <c r="M14" s="21">
        <v>1</v>
      </c>
      <c r="N14" s="47">
        <v>0.5</v>
      </c>
      <c r="O14" s="21">
        <v>8</v>
      </c>
      <c r="P14" s="14">
        <f t="shared" si="1"/>
        <v>0</v>
      </c>
      <c r="Q14" s="21">
        <v>0</v>
      </c>
      <c r="R14" s="46">
        <v>0</v>
      </c>
      <c r="S14" s="21">
        <v>0</v>
      </c>
      <c r="T14" s="15">
        <f t="shared" si="2"/>
        <v>0</v>
      </c>
    </row>
    <row r="15" spans="1:20" x14ac:dyDescent="0.25">
      <c r="A15" s="10" t="s">
        <v>54</v>
      </c>
      <c r="B15" s="1" t="s">
        <v>11</v>
      </c>
      <c r="C15" s="2" t="s">
        <v>69</v>
      </c>
      <c r="D15" s="12"/>
      <c r="E15" s="21">
        <v>0</v>
      </c>
      <c r="F15" s="41">
        <v>0</v>
      </c>
      <c r="G15" s="24">
        <v>0</v>
      </c>
      <c r="H15" s="14">
        <v>0</v>
      </c>
      <c r="I15" s="21">
        <v>1</v>
      </c>
      <c r="J15" s="46">
        <v>0.5</v>
      </c>
      <c r="K15" s="21">
        <v>3</v>
      </c>
      <c r="L15" s="14">
        <f t="shared" si="0"/>
        <v>0</v>
      </c>
      <c r="M15" s="21">
        <v>1</v>
      </c>
      <c r="N15" s="47">
        <v>0.5</v>
      </c>
      <c r="O15" s="21">
        <v>8</v>
      </c>
      <c r="P15" s="14">
        <f t="shared" si="1"/>
        <v>0</v>
      </c>
      <c r="Q15" s="21">
        <v>0</v>
      </c>
      <c r="R15" s="46">
        <v>0</v>
      </c>
      <c r="S15" s="21">
        <v>0</v>
      </c>
      <c r="T15" s="15">
        <f t="shared" si="2"/>
        <v>0</v>
      </c>
    </row>
    <row r="16" spans="1:20" ht="25.5" x14ac:dyDescent="0.25">
      <c r="A16" s="10" t="s">
        <v>55</v>
      </c>
      <c r="B16" s="1" t="s">
        <v>12</v>
      </c>
      <c r="C16" s="2" t="s">
        <v>69</v>
      </c>
      <c r="D16" s="12"/>
      <c r="E16" s="21">
        <v>0</v>
      </c>
      <c r="F16" s="41">
        <v>0</v>
      </c>
      <c r="G16" s="24">
        <v>0</v>
      </c>
      <c r="H16" s="14">
        <v>0</v>
      </c>
      <c r="I16" s="21">
        <v>0</v>
      </c>
      <c r="J16" s="46">
        <v>0</v>
      </c>
      <c r="K16" s="21">
        <v>0</v>
      </c>
      <c r="L16" s="14">
        <v>0</v>
      </c>
      <c r="M16" s="21">
        <v>2</v>
      </c>
      <c r="N16" s="47">
        <v>1</v>
      </c>
      <c r="O16" s="21">
        <v>8</v>
      </c>
      <c r="P16" s="14">
        <f t="shared" si="1"/>
        <v>0</v>
      </c>
      <c r="Q16" s="21">
        <v>1</v>
      </c>
      <c r="R16" s="46">
        <v>1</v>
      </c>
      <c r="S16" s="21">
        <v>3</v>
      </c>
      <c r="T16" s="15">
        <f>+D16*Q16*R16*S16</f>
        <v>0</v>
      </c>
    </row>
    <row r="17" spans="1:21" s="100" customFormat="1" ht="25.5" x14ac:dyDescent="0.25">
      <c r="A17" s="89" t="s">
        <v>56</v>
      </c>
      <c r="B17" s="90" t="s">
        <v>13</v>
      </c>
      <c r="C17" s="91" t="s">
        <v>69</v>
      </c>
      <c r="D17" s="92"/>
      <c r="E17" s="93">
        <v>0</v>
      </c>
      <c r="F17" s="94">
        <v>0</v>
      </c>
      <c r="G17" s="95">
        <v>0</v>
      </c>
      <c r="H17" s="96">
        <v>0</v>
      </c>
      <c r="I17" s="93">
        <v>1</v>
      </c>
      <c r="J17" s="97">
        <v>0.5</v>
      </c>
      <c r="K17" s="93">
        <v>3</v>
      </c>
      <c r="L17" s="96">
        <f t="shared" si="0"/>
        <v>0</v>
      </c>
      <c r="M17" s="93">
        <v>1</v>
      </c>
      <c r="N17" s="98">
        <v>0.5</v>
      </c>
      <c r="O17" s="93">
        <v>8</v>
      </c>
      <c r="P17" s="96">
        <f t="shared" si="1"/>
        <v>0</v>
      </c>
      <c r="Q17" s="93">
        <v>0</v>
      </c>
      <c r="R17" s="97">
        <v>0</v>
      </c>
      <c r="S17" s="93">
        <v>0</v>
      </c>
      <c r="T17" s="99">
        <f t="shared" ref="T17:T18" si="3">+D17*Q17*R17*S17</f>
        <v>0</v>
      </c>
    </row>
    <row r="18" spans="1:21" s="100" customFormat="1" ht="25.5" x14ac:dyDescent="0.25">
      <c r="A18" s="89" t="s">
        <v>57</v>
      </c>
      <c r="B18" s="90" t="s">
        <v>14</v>
      </c>
      <c r="C18" s="91" t="s">
        <v>69</v>
      </c>
      <c r="D18" s="92"/>
      <c r="E18" s="93">
        <v>0</v>
      </c>
      <c r="F18" s="94">
        <v>0</v>
      </c>
      <c r="G18" s="95">
        <v>0</v>
      </c>
      <c r="H18" s="96">
        <v>0</v>
      </c>
      <c r="I18" s="93">
        <v>0</v>
      </c>
      <c r="J18" s="97">
        <v>0</v>
      </c>
      <c r="K18" s="93">
        <v>0</v>
      </c>
      <c r="L18" s="96">
        <v>0</v>
      </c>
      <c r="M18" s="93">
        <v>0</v>
      </c>
      <c r="N18" s="98">
        <v>0</v>
      </c>
      <c r="O18" s="93">
        <v>0</v>
      </c>
      <c r="P18" s="96">
        <v>0</v>
      </c>
      <c r="Q18" s="93">
        <v>0</v>
      </c>
      <c r="R18" s="97">
        <v>0</v>
      </c>
      <c r="S18" s="93">
        <v>0</v>
      </c>
      <c r="T18" s="99">
        <f t="shared" si="3"/>
        <v>0</v>
      </c>
    </row>
    <row r="19" spans="1:21" x14ac:dyDescent="0.25">
      <c r="A19" s="10" t="s">
        <v>58</v>
      </c>
      <c r="B19" s="1" t="s">
        <v>15</v>
      </c>
      <c r="C19" s="2" t="s">
        <v>69</v>
      </c>
      <c r="D19" s="12"/>
      <c r="E19" s="21">
        <v>1</v>
      </c>
      <c r="F19" s="41">
        <v>0.2</v>
      </c>
      <c r="G19" s="24">
        <v>0.33333333333333298</v>
      </c>
      <c r="H19" s="14">
        <f>+D19*E19*F19*G19</f>
        <v>0</v>
      </c>
      <c r="I19" s="21">
        <v>1</v>
      </c>
      <c r="J19" s="46">
        <v>0.5</v>
      </c>
      <c r="K19" s="21">
        <v>3</v>
      </c>
      <c r="L19" s="14">
        <f>+D19*I19*J19*K19</f>
        <v>0</v>
      </c>
      <c r="M19" s="21">
        <v>1</v>
      </c>
      <c r="N19" s="47">
        <v>0.5</v>
      </c>
      <c r="O19" s="21">
        <v>8</v>
      </c>
      <c r="P19" s="14">
        <f t="shared" si="1"/>
        <v>0</v>
      </c>
      <c r="Q19" s="21">
        <v>1</v>
      </c>
      <c r="R19" s="47">
        <v>1</v>
      </c>
      <c r="S19" s="21">
        <v>3</v>
      </c>
      <c r="T19" s="15">
        <f>+D19*Q19*R19*S19</f>
        <v>0</v>
      </c>
      <c r="U19" s="35"/>
    </row>
    <row r="20" spans="1:21" x14ac:dyDescent="0.25">
      <c r="A20" s="10" t="s">
        <v>59</v>
      </c>
      <c r="B20" s="1" t="s">
        <v>16</v>
      </c>
      <c r="C20" s="2" t="s">
        <v>69</v>
      </c>
      <c r="D20" s="12"/>
      <c r="E20" s="21">
        <v>0</v>
      </c>
      <c r="F20" s="41">
        <v>0</v>
      </c>
      <c r="G20" s="24">
        <v>0</v>
      </c>
      <c r="H20" s="14">
        <v>0</v>
      </c>
      <c r="I20" s="21">
        <v>0</v>
      </c>
      <c r="J20" s="46">
        <v>0</v>
      </c>
      <c r="K20" s="21">
        <v>0</v>
      </c>
      <c r="L20" s="14">
        <v>0</v>
      </c>
      <c r="M20" s="21">
        <v>1</v>
      </c>
      <c r="N20" s="47">
        <v>1</v>
      </c>
      <c r="O20" s="21">
        <v>8</v>
      </c>
      <c r="P20" s="14">
        <f t="shared" si="1"/>
        <v>0</v>
      </c>
      <c r="Q20" s="21">
        <v>0</v>
      </c>
      <c r="R20" s="46">
        <v>0</v>
      </c>
      <c r="S20" s="21">
        <v>0</v>
      </c>
      <c r="T20" s="15">
        <f t="shared" ref="T20:T24" si="4">+D20*Q20*R20*S20</f>
        <v>0</v>
      </c>
    </row>
    <row r="21" spans="1:21" x14ac:dyDescent="0.25">
      <c r="A21" s="10" t="s">
        <v>60</v>
      </c>
      <c r="B21" s="1" t="s">
        <v>17</v>
      </c>
      <c r="C21" s="2" t="s">
        <v>69</v>
      </c>
      <c r="D21" s="12"/>
      <c r="E21" s="21">
        <v>0</v>
      </c>
      <c r="F21" s="41">
        <v>0</v>
      </c>
      <c r="G21" s="24">
        <v>0</v>
      </c>
      <c r="H21" s="14">
        <v>0</v>
      </c>
      <c r="I21" s="21">
        <v>0</v>
      </c>
      <c r="J21" s="46">
        <v>0</v>
      </c>
      <c r="K21" s="21">
        <v>0</v>
      </c>
      <c r="L21" s="14">
        <v>0</v>
      </c>
      <c r="M21" s="21">
        <v>1</v>
      </c>
      <c r="N21" s="47">
        <v>0.5</v>
      </c>
      <c r="O21" s="21">
        <v>8</v>
      </c>
      <c r="P21" s="14">
        <f t="shared" si="1"/>
        <v>0</v>
      </c>
      <c r="Q21" s="21">
        <v>0</v>
      </c>
      <c r="R21" s="46">
        <v>0</v>
      </c>
      <c r="S21" s="21">
        <v>0</v>
      </c>
      <c r="T21" s="15">
        <f t="shared" si="4"/>
        <v>0</v>
      </c>
    </row>
    <row r="22" spans="1:21" x14ac:dyDescent="0.25">
      <c r="A22" s="10" t="s">
        <v>61</v>
      </c>
      <c r="B22" s="1" t="s">
        <v>18</v>
      </c>
      <c r="C22" s="2" t="s">
        <v>69</v>
      </c>
      <c r="D22" s="12"/>
      <c r="E22" s="21">
        <v>0</v>
      </c>
      <c r="F22" s="41">
        <v>0</v>
      </c>
      <c r="G22" s="24">
        <v>0</v>
      </c>
      <c r="H22" s="14">
        <v>0</v>
      </c>
      <c r="I22" s="21">
        <v>0</v>
      </c>
      <c r="J22" s="46">
        <v>0</v>
      </c>
      <c r="K22" s="21">
        <v>0</v>
      </c>
      <c r="L22" s="14">
        <v>0</v>
      </c>
      <c r="M22" s="21">
        <v>1</v>
      </c>
      <c r="N22" s="47">
        <v>0.5</v>
      </c>
      <c r="O22" s="21">
        <v>8</v>
      </c>
      <c r="P22" s="14">
        <f t="shared" si="1"/>
        <v>0</v>
      </c>
      <c r="Q22" s="21">
        <v>0</v>
      </c>
      <c r="R22" s="46">
        <v>0</v>
      </c>
      <c r="S22" s="21">
        <v>0</v>
      </c>
      <c r="T22" s="15">
        <f t="shared" si="4"/>
        <v>0</v>
      </c>
    </row>
    <row r="23" spans="1:21" s="100" customFormat="1" x14ac:dyDescent="0.25">
      <c r="A23" s="89" t="s">
        <v>62</v>
      </c>
      <c r="B23" s="90" t="s">
        <v>19</v>
      </c>
      <c r="C23" s="91" t="s">
        <v>69</v>
      </c>
      <c r="D23" s="92"/>
      <c r="E23" s="93">
        <v>0</v>
      </c>
      <c r="F23" s="94">
        <v>0</v>
      </c>
      <c r="G23" s="95">
        <v>0</v>
      </c>
      <c r="H23" s="96">
        <v>0</v>
      </c>
      <c r="I23" s="93">
        <v>0</v>
      </c>
      <c r="J23" s="97">
        <v>0</v>
      </c>
      <c r="K23" s="93">
        <v>0</v>
      </c>
      <c r="L23" s="96">
        <v>0</v>
      </c>
      <c r="M23" s="93">
        <v>0</v>
      </c>
      <c r="N23" s="94">
        <v>0</v>
      </c>
      <c r="O23" s="93">
        <v>8</v>
      </c>
      <c r="P23" s="96">
        <f t="shared" si="1"/>
        <v>0</v>
      </c>
      <c r="Q23" s="93">
        <v>0</v>
      </c>
      <c r="R23" s="97">
        <v>0</v>
      </c>
      <c r="S23" s="93">
        <v>0</v>
      </c>
      <c r="T23" s="99">
        <f t="shared" si="4"/>
        <v>0</v>
      </c>
    </row>
    <row r="24" spans="1:21" x14ac:dyDescent="0.25">
      <c r="A24" s="10" t="s">
        <v>63</v>
      </c>
      <c r="B24" s="1" t="s">
        <v>20</v>
      </c>
      <c r="C24" s="2" t="s">
        <v>69</v>
      </c>
      <c r="D24" s="12"/>
      <c r="E24" s="21">
        <v>0</v>
      </c>
      <c r="F24" s="41">
        <v>0</v>
      </c>
      <c r="G24" s="24">
        <v>0</v>
      </c>
      <c r="H24" s="14">
        <v>0</v>
      </c>
      <c r="I24" s="21">
        <v>0</v>
      </c>
      <c r="J24" s="46">
        <v>0</v>
      </c>
      <c r="K24" s="21">
        <v>0</v>
      </c>
      <c r="L24" s="14">
        <v>0</v>
      </c>
      <c r="M24" s="21">
        <v>1</v>
      </c>
      <c r="N24" s="41">
        <v>1</v>
      </c>
      <c r="O24" s="21">
        <v>8</v>
      </c>
      <c r="P24" s="14">
        <f t="shared" si="1"/>
        <v>0</v>
      </c>
      <c r="Q24" s="21">
        <v>0</v>
      </c>
      <c r="R24" s="46">
        <v>0</v>
      </c>
      <c r="S24" s="21">
        <v>0</v>
      </c>
      <c r="T24" s="15">
        <f t="shared" si="4"/>
        <v>0</v>
      </c>
    </row>
    <row r="25" spans="1:21" x14ac:dyDescent="0.25">
      <c r="A25" s="10" t="s">
        <v>64</v>
      </c>
      <c r="B25" s="1" t="s">
        <v>21</v>
      </c>
      <c r="C25" s="2" t="s">
        <v>69</v>
      </c>
      <c r="D25" s="12"/>
      <c r="E25" s="21">
        <v>0</v>
      </c>
      <c r="F25" s="41">
        <v>0</v>
      </c>
      <c r="G25" s="24">
        <v>0</v>
      </c>
      <c r="H25" s="14">
        <v>0</v>
      </c>
      <c r="I25" s="21">
        <v>0</v>
      </c>
      <c r="J25" s="46">
        <v>0</v>
      </c>
      <c r="K25" s="21">
        <v>0</v>
      </c>
      <c r="L25" s="14">
        <v>0</v>
      </c>
      <c r="M25" s="21">
        <v>2</v>
      </c>
      <c r="N25" s="41">
        <v>1</v>
      </c>
      <c r="O25" s="21">
        <v>8</v>
      </c>
      <c r="P25" s="14">
        <f t="shared" si="1"/>
        <v>0</v>
      </c>
      <c r="Q25" s="21">
        <v>1</v>
      </c>
      <c r="R25" s="46">
        <v>1</v>
      </c>
      <c r="S25" s="21">
        <v>3</v>
      </c>
      <c r="T25" s="15">
        <f>+D25*Q25*R25*S25</f>
        <v>0</v>
      </c>
    </row>
    <row r="26" spans="1:21" ht="25.5" x14ac:dyDescent="0.25">
      <c r="A26" s="10" t="s">
        <v>65</v>
      </c>
      <c r="B26" s="1" t="s">
        <v>22</v>
      </c>
      <c r="C26" s="2" t="s">
        <v>69</v>
      </c>
      <c r="D26" s="12"/>
      <c r="E26" s="21">
        <v>1</v>
      </c>
      <c r="F26" s="41">
        <v>0.2</v>
      </c>
      <c r="G26" s="24">
        <v>0.33333333333333298</v>
      </c>
      <c r="H26" s="14">
        <f>+D26*E26*F26*G26</f>
        <v>0</v>
      </c>
      <c r="I26" s="21">
        <v>0</v>
      </c>
      <c r="J26" s="46">
        <v>0</v>
      </c>
      <c r="K26" s="21">
        <v>0</v>
      </c>
      <c r="L26" s="14">
        <v>0</v>
      </c>
      <c r="M26" s="21">
        <v>1</v>
      </c>
      <c r="N26" s="41">
        <v>1</v>
      </c>
      <c r="O26" s="21">
        <v>8</v>
      </c>
      <c r="P26" s="14">
        <f t="shared" si="1"/>
        <v>0</v>
      </c>
      <c r="Q26" s="21">
        <v>1</v>
      </c>
      <c r="R26" s="46">
        <v>1</v>
      </c>
      <c r="S26" s="21">
        <v>3</v>
      </c>
      <c r="T26" s="15">
        <f>+D26*Q26*R26*S26</f>
        <v>0</v>
      </c>
    </row>
    <row r="27" spans="1:21" x14ac:dyDescent="0.25">
      <c r="A27" s="10" t="s">
        <v>66</v>
      </c>
      <c r="B27" s="1" t="s">
        <v>23</v>
      </c>
      <c r="C27" s="2" t="s">
        <v>69</v>
      </c>
      <c r="D27" s="12"/>
      <c r="E27" s="21">
        <v>0</v>
      </c>
      <c r="F27" s="41">
        <v>0</v>
      </c>
      <c r="G27" s="24">
        <v>0</v>
      </c>
      <c r="H27" s="14">
        <v>0</v>
      </c>
      <c r="I27" s="21">
        <v>0</v>
      </c>
      <c r="J27" s="46">
        <v>0</v>
      </c>
      <c r="K27" s="21">
        <v>0</v>
      </c>
      <c r="L27" s="14">
        <v>0</v>
      </c>
      <c r="M27" s="21">
        <v>2</v>
      </c>
      <c r="N27" s="41">
        <v>1</v>
      </c>
      <c r="O27" s="21">
        <v>8</v>
      </c>
      <c r="P27" s="14">
        <f t="shared" si="1"/>
        <v>0</v>
      </c>
      <c r="Q27" s="21">
        <v>0</v>
      </c>
      <c r="R27" s="46">
        <v>0</v>
      </c>
      <c r="S27" s="21">
        <v>0</v>
      </c>
      <c r="T27" s="15">
        <f t="shared" ref="T27:T30" si="5">+D27*Q27*R27*S27</f>
        <v>0</v>
      </c>
    </row>
    <row r="28" spans="1:21" x14ac:dyDescent="0.25">
      <c r="A28" s="10" t="s">
        <v>67</v>
      </c>
      <c r="B28" s="1" t="s">
        <v>24</v>
      </c>
      <c r="C28" s="2" t="s">
        <v>69</v>
      </c>
      <c r="D28" s="12"/>
      <c r="E28" s="21">
        <v>0</v>
      </c>
      <c r="F28" s="41">
        <v>0</v>
      </c>
      <c r="G28" s="24">
        <v>0</v>
      </c>
      <c r="H28" s="14">
        <v>0</v>
      </c>
      <c r="I28" s="21">
        <v>0</v>
      </c>
      <c r="J28" s="46">
        <v>0</v>
      </c>
      <c r="K28" s="21">
        <v>0</v>
      </c>
      <c r="L28" s="14">
        <v>0</v>
      </c>
      <c r="M28" s="21">
        <v>2</v>
      </c>
      <c r="N28" s="41">
        <v>1</v>
      </c>
      <c r="O28" s="21">
        <v>8</v>
      </c>
      <c r="P28" s="14">
        <f t="shared" si="1"/>
        <v>0</v>
      </c>
      <c r="Q28" s="21">
        <v>0</v>
      </c>
      <c r="R28" s="46">
        <v>0</v>
      </c>
      <c r="S28" s="21">
        <v>0</v>
      </c>
      <c r="T28" s="15">
        <f t="shared" si="5"/>
        <v>0</v>
      </c>
    </row>
    <row r="29" spans="1:21" x14ac:dyDescent="0.25">
      <c r="A29" s="9" t="s">
        <v>25</v>
      </c>
      <c r="B29" s="4"/>
      <c r="C29" s="3"/>
      <c r="D29" s="3"/>
      <c r="E29" s="3"/>
      <c r="F29" s="40"/>
      <c r="G29" s="3"/>
      <c r="H29" s="3"/>
      <c r="I29" s="3"/>
      <c r="J29" s="40"/>
      <c r="K29" s="3"/>
      <c r="L29" s="3"/>
      <c r="M29" s="3"/>
      <c r="N29" s="40"/>
      <c r="O29" s="3"/>
      <c r="P29" s="3"/>
      <c r="Q29" s="3"/>
      <c r="R29" s="40"/>
      <c r="S29" s="3"/>
      <c r="T29" s="36"/>
    </row>
    <row r="30" spans="1:21" ht="25.5" x14ac:dyDescent="0.25">
      <c r="A30" s="10" t="s">
        <v>83</v>
      </c>
      <c r="B30" s="1" t="s">
        <v>26</v>
      </c>
      <c r="C30" s="2" t="s">
        <v>69</v>
      </c>
      <c r="D30" s="12"/>
      <c r="E30" s="21">
        <v>1</v>
      </c>
      <c r="F30" s="41">
        <v>0.2</v>
      </c>
      <c r="G30" s="24">
        <v>0.33333333333333298</v>
      </c>
      <c r="H30" s="14">
        <f>+D30*E30*F30*G30</f>
        <v>0</v>
      </c>
      <c r="I30" s="21">
        <v>1</v>
      </c>
      <c r="J30" s="46">
        <v>0.2</v>
      </c>
      <c r="K30" s="21">
        <v>3</v>
      </c>
      <c r="L30" s="14">
        <f t="shared" ref="L30:L31" si="6">+D30*I30*J30*K30</f>
        <v>0</v>
      </c>
      <c r="M30" s="21">
        <v>1</v>
      </c>
      <c r="N30" s="41">
        <v>1</v>
      </c>
      <c r="O30" s="21">
        <v>8</v>
      </c>
      <c r="P30" s="14">
        <f t="shared" si="1"/>
        <v>0</v>
      </c>
      <c r="Q30" s="21">
        <v>0</v>
      </c>
      <c r="R30" s="46">
        <v>0</v>
      </c>
      <c r="S30" s="21">
        <v>0</v>
      </c>
      <c r="T30" s="15">
        <f t="shared" si="5"/>
        <v>0</v>
      </c>
    </row>
    <row r="31" spans="1:21" s="100" customFormat="1" x14ac:dyDescent="0.25">
      <c r="A31" s="89" t="s">
        <v>84</v>
      </c>
      <c r="B31" s="90" t="s">
        <v>27</v>
      </c>
      <c r="C31" s="91" t="s">
        <v>69</v>
      </c>
      <c r="D31" s="92"/>
      <c r="E31" s="93">
        <v>1</v>
      </c>
      <c r="F31" s="94">
        <v>0.2</v>
      </c>
      <c r="G31" s="95">
        <v>0.33</v>
      </c>
      <c r="H31" s="96">
        <f>+D31*E31*F31*G31</f>
        <v>0</v>
      </c>
      <c r="I31" s="93">
        <v>1</v>
      </c>
      <c r="J31" s="97">
        <v>0.2</v>
      </c>
      <c r="K31" s="93">
        <v>3</v>
      </c>
      <c r="L31" s="96">
        <f t="shared" si="6"/>
        <v>0</v>
      </c>
      <c r="M31" s="93">
        <v>1</v>
      </c>
      <c r="N31" s="94">
        <v>1</v>
      </c>
      <c r="O31" s="93">
        <v>8</v>
      </c>
      <c r="P31" s="96">
        <f t="shared" si="1"/>
        <v>0</v>
      </c>
      <c r="Q31" s="93">
        <v>1</v>
      </c>
      <c r="R31" s="97">
        <v>1</v>
      </c>
      <c r="S31" s="93">
        <v>3</v>
      </c>
      <c r="T31" s="99">
        <f t="shared" ref="T31:T44" si="7">+D31*Q31*R31*S31</f>
        <v>0</v>
      </c>
    </row>
    <row r="32" spans="1:21" s="100" customFormat="1" x14ac:dyDescent="0.25">
      <c r="A32" s="89" t="s">
        <v>85</v>
      </c>
      <c r="B32" s="90" t="s">
        <v>28</v>
      </c>
      <c r="C32" s="91" t="s">
        <v>69</v>
      </c>
      <c r="D32" s="92"/>
      <c r="E32" s="93">
        <v>0</v>
      </c>
      <c r="F32" s="94">
        <v>0</v>
      </c>
      <c r="G32" s="95">
        <v>0</v>
      </c>
      <c r="H32" s="96">
        <v>0</v>
      </c>
      <c r="I32" s="93">
        <v>0</v>
      </c>
      <c r="J32" s="97">
        <v>0</v>
      </c>
      <c r="K32" s="93">
        <v>0</v>
      </c>
      <c r="L32" s="96">
        <v>0</v>
      </c>
      <c r="M32" s="93">
        <v>5</v>
      </c>
      <c r="N32" s="94">
        <v>1</v>
      </c>
      <c r="O32" s="93">
        <v>8</v>
      </c>
      <c r="P32" s="96">
        <f t="shared" si="1"/>
        <v>0</v>
      </c>
      <c r="Q32" s="93">
        <v>1</v>
      </c>
      <c r="R32" s="97">
        <v>1</v>
      </c>
      <c r="S32" s="93">
        <v>3</v>
      </c>
      <c r="T32" s="99">
        <f t="shared" si="7"/>
        <v>0</v>
      </c>
    </row>
    <row r="33" spans="1:20" s="100" customFormat="1" x14ac:dyDescent="0.25">
      <c r="A33" s="89" t="s">
        <v>86</v>
      </c>
      <c r="B33" s="90" t="s">
        <v>29</v>
      </c>
      <c r="C33" s="91" t="s">
        <v>69</v>
      </c>
      <c r="D33" s="92"/>
      <c r="E33" s="93">
        <v>0</v>
      </c>
      <c r="F33" s="94">
        <v>0</v>
      </c>
      <c r="G33" s="95">
        <v>0</v>
      </c>
      <c r="H33" s="96">
        <v>0</v>
      </c>
      <c r="I33" s="93">
        <v>0</v>
      </c>
      <c r="J33" s="97">
        <v>0</v>
      </c>
      <c r="K33" s="93">
        <v>0</v>
      </c>
      <c r="L33" s="96">
        <v>0</v>
      </c>
      <c r="M33" s="103">
        <v>0</v>
      </c>
      <c r="N33" s="94">
        <v>0</v>
      </c>
      <c r="O33" s="93">
        <v>8</v>
      </c>
      <c r="P33" s="96">
        <f t="shared" si="1"/>
        <v>0</v>
      </c>
      <c r="Q33" s="93">
        <v>0</v>
      </c>
      <c r="R33" s="97">
        <v>0</v>
      </c>
      <c r="S33" s="93">
        <v>0</v>
      </c>
      <c r="T33" s="99">
        <f t="shared" si="7"/>
        <v>0</v>
      </c>
    </row>
    <row r="34" spans="1:20" s="100" customFormat="1" x14ac:dyDescent="0.25">
      <c r="A34" s="89" t="s">
        <v>87</v>
      </c>
      <c r="B34" s="90" t="s">
        <v>30</v>
      </c>
      <c r="C34" s="91" t="s">
        <v>69</v>
      </c>
      <c r="D34" s="92"/>
      <c r="E34" s="93">
        <v>0</v>
      </c>
      <c r="F34" s="94">
        <v>0</v>
      </c>
      <c r="G34" s="95">
        <v>0</v>
      </c>
      <c r="H34" s="96">
        <v>0</v>
      </c>
      <c r="I34" s="93">
        <v>0</v>
      </c>
      <c r="J34" s="97">
        <v>0</v>
      </c>
      <c r="K34" s="93">
        <v>0</v>
      </c>
      <c r="L34" s="96">
        <v>0</v>
      </c>
      <c r="M34" s="103">
        <v>0</v>
      </c>
      <c r="N34" s="94">
        <v>0</v>
      </c>
      <c r="O34" s="93">
        <v>8</v>
      </c>
      <c r="P34" s="96">
        <f t="shared" si="1"/>
        <v>0</v>
      </c>
      <c r="Q34" s="93">
        <v>0</v>
      </c>
      <c r="R34" s="97">
        <v>0</v>
      </c>
      <c r="S34" s="93">
        <v>0</v>
      </c>
      <c r="T34" s="99">
        <f t="shared" si="7"/>
        <v>0</v>
      </c>
    </row>
    <row r="35" spans="1:20" s="100" customFormat="1" ht="25.5" x14ac:dyDescent="0.25">
      <c r="A35" s="89" t="s">
        <v>88</v>
      </c>
      <c r="B35" s="90" t="s">
        <v>31</v>
      </c>
      <c r="C35" s="91" t="s">
        <v>69</v>
      </c>
      <c r="D35" s="92"/>
      <c r="E35" s="93">
        <v>0</v>
      </c>
      <c r="F35" s="94">
        <v>0</v>
      </c>
      <c r="G35" s="95">
        <v>0</v>
      </c>
      <c r="H35" s="96">
        <v>0</v>
      </c>
      <c r="I35" s="93">
        <v>0</v>
      </c>
      <c r="J35" s="97">
        <v>0</v>
      </c>
      <c r="K35" s="93">
        <v>0</v>
      </c>
      <c r="L35" s="96">
        <v>0</v>
      </c>
      <c r="M35" s="103">
        <v>0</v>
      </c>
      <c r="N35" s="94">
        <v>0</v>
      </c>
      <c r="O35" s="93">
        <v>8</v>
      </c>
      <c r="P35" s="96">
        <f t="shared" si="1"/>
        <v>0</v>
      </c>
      <c r="Q35" s="93">
        <v>0</v>
      </c>
      <c r="R35" s="97">
        <v>0</v>
      </c>
      <c r="S35" s="93">
        <v>0</v>
      </c>
      <c r="T35" s="99">
        <f t="shared" si="7"/>
        <v>0</v>
      </c>
    </row>
    <row r="36" spans="1:20" s="100" customFormat="1" x14ac:dyDescent="0.25">
      <c r="A36" s="89" t="s">
        <v>89</v>
      </c>
      <c r="B36" s="90" t="s">
        <v>32</v>
      </c>
      <c r="C36" s="91" t="s">
        <v>69</v>
      </c>
      <c r="D36" s="92"/>
      <c r="E36" s="93">
        <v>0</v>
      </c>
      <c r="F36" s="94">
        <v>0</v>
      </c>
      <c r="G36" s="95">
        <v>0</v>
      </c>
      <c r="H36" s="96">
        <v>0</v>
      </c>
      <c r="I36" s="93">
        <v>0</v>
      </c>
      <c r="J36" s="97">
        <v>0</v>
      </c>
      <c r="K36" s="93">
        <v>0</v>
      </c>
      <c r="L36" s="96">
        <v>0</v>
      </c>
      <c r="M36" s="103">
        <v>0</v>
      </c>
      <c r="N36" s="94">
        <v>0</v>
      </c>
      <c r="O36" s="93">
        <v>8</v>
      </c>
      <c r="P36" s="96">
        <f t="shared" si="1"/>
        <v>0</v>
      </c>
      <c r="Q36" s="93">
        <v>0</v>
      </c>
      <c r="R36" s="97">
        <v>0</v>
      </c>
      <c r="S36" s="93">
        <v>0</v>
      </c>
      <c r="T36" s="99">
        <f t="shared" si="7"/>
        <v>0</v>
      </c>
    </row>
    <row r="37" spans="1:20" ht="25.5" x14ac:dyDescent="0.25">
      <c r="A37" s="10" t="s">
        <v>90</v>
      </c>
      <c r="B37" s="5" t="s">
        <v>33</v>
      </c>
      <c r="C37" s="2" t="s">
        <v>69</v>
      </c>
      <c r="D37" s="12"/>
      <c r="E37" s="21">
        <v>0</v>
      </c>
      <c r="F37" s="41">
        <v>0</v>
      </c>
      <c r="G37" s="24">
        <v>0</v>
      </c>
      <c r="H37" s="14">
        <v>0</v>
      </c>
      <c r="I37" s="21">
        <v>0</v>
      </c>
      <c r="J37" s="46">
        <v>0</v>
      </c>
      <c r="K37" s="21">
        <v>0</v>
      </c>
      <c r="L37" s="14">
        <v>0</v>
      </c>
      <c r="M37" s="21">
        <v>1</v>
      </c>
      <c r="N37" s="41">
        <v>1</v>
      </c>
      <c r="O37" s="21">
        <v>8</v>
      </c>
      <c r="P37" s="14">
        <f t="shared" si="1"/>
        <v>0</v>
      </c>
      <c r="Q37" s="21">
        <v>0</v>
      </c>
      <c r="R37" s="46">
        <v>0</v>
      </c>
      <c r="S37" s="21">
        <v>0</v>
      </c>
      <c r="T37" s="15">
        <f t="shared" si="7"/>
        <v>0</v>
      </c>
    </row>
    <row r="38" spans="1:20" s="100" customFormat="1" x14ac:dyDescent="0.25">
      <c r="A38" s="89" t="s">
        <v>91</v>
      </c>
      <c r="B38" s="102" t="s">
        <v>34</v>
      </c>
      <c r="C38" s="91" t="s">
        <v>69</v>
      </c>
      <c r="D38" s="92"/>
      <c r="E38" s="93">
        <v>0</v>
      </c>
      <c r="F38" s="94">
        <v>0</v>
      </c>
      <c r="G38" s="95">
        <v>0</v>
      </c>
      <c r="H38" s="96">
        <v>0</v>
      </c>
      <c r="I38" s="93">
        <v>0</v>
      </c>
      <c r="J38" s="97">
        <v>0</v>
      </c>
      <c r="K38" s="93">
        <v>0</v>
      </c>
      <c r="L38" s="96">
        <v>0</v>
      </c>
      <c r="M38" s="93"/>
      <c r="N38" s="94">
        <v>1</v>
      </c>
      <c r="O38" s="93">
        <v>8</v>
      </c>
      <c r="P38" s="96">
        <f t="shared" si="1"/>
        <v>0</v>
      </c>
      <c r="Q38" s="93">
        <v>0</v>
      </c>
      <c r="R38" s="97">
        <v>0</v>
      </c>
      <c r="S38" s="93">
        <v>0</v>
      </c>
      <c r="T38" s="99">
        <f t="shared" si="7"/>
        <v>0</v>
      </c>
    </row>
    <row r="39" spans="1:20" ht="25.5" x14ac:dyDescent="0.25">
      <c r="A39" s="10" t="s">
        <v>92</v>
      </c>
      <c r="B39" s="6" t="s">
        <v>35</v>
      </c>
      <c r="C39" s="2" t="s">
        <v>69</v>
      </c>
      <c r="D39" s="12"/>
      <c r="E39" s="21">
        <v>0</v>
      </c>
      <c r="F39" s="41">
        <v>0</v>
      </c>
      <c r="G39" s="24">
        <v>0</v>
      </c>
      <c r="H39" s="14">
        <v>0</v>
      </c>
      <c r="I39" s="21">
        <v>0</v>
      </c>
      <c r="J39" s="46">
        <v>0</v>
      </c>
      <c r="K39" s="21">
        <v>0</v>
      </c>
      <c r="L39" s="14">
        <v>0</v>
      </c>
      <c r="M39" s="21">
        <v>1</v>
      </c>
      <c r="N39" s="41">
        <v>1</v>
      </c>
      <c r="O39" s="21">
        <v>8</v>
      </c>
      <c r="P39" s="14">
        <f t="shared" si="1"/>
        <v>0</v>
      </c>
      <c r="Q39" s="21">
        <v>0</v>
      </c>
      <c r="R39" s="46">
        <v>0</v>
      </c>
      <c r="S39" s="21">
        <v>0</v>
      </c>
      <c r="T39" s="15">
        <f t="shared" si="7"/>
        <v>0</v>
      </c>
    </row>
    <row r="40" spans="1:20" x14ac:dyDescent="0.25">
      <c r="A40" s="9" t="s">
        <v>36</v>
      </c>
      <c r="B40" s="4"/>
      <c r="C40" s="3"/>
      <c r="D40" s="3"/>
      <c r="E40" s="3"/>
      <c r="F40" s="40"/>
      <c r="G40" s="3"/>
      <c r="H40" s="3"/>
      <c r="I40" s="3"/>
      <c r="J40" s="40"/>
      <c r="K40" s="3"/>
      <c r="L40" s="3"/>
      <c r="M40" s="3"/>
      <c r="N40" s="40"/>
      <c r="O40" s="3"/>
      <c r="P40" s="3"/>
      <c r="Q40" s="3"/>
      <c r="R40" s="40"/>
      <c r="S40" s="3"/>
      <c r="T40" s="36"/>
    </row>
    <row r="41" spans="1:20" s="100" customFormat="1" x14ac:dyDescent="0.25">
      <c r="A41" s="89" t="s">
        <v>93</v>
      </c>
      <c r="B41" s="90" t="s">
        <v>37</v>
      </c>
      <c r="C41" s="101" t="s">
        <v>38</v>
      </c>
      <c r="D41" s="92"/>
      <c r="E41" s="93">
        <v>40</v>
      </c>
      <c r="F41" s="94">
        <v>0.2</v>
      </c>
      <c r="G41" s="95">
        <v>0.33333333333333298</v>
      </c>
      <c r="H41" s="96">
        <f>+D41*E41*F41*G41</f>
        <v>0</v>
      </c>
      <c r="I41" s="93">
        <v>0</v>
      </c>
      <c r="J41" s="97">
        <v>0</v>
      </c>
      <c r="K41" s="93">
        <v>0</v>
      </c>
      <c r="L41" s="96">
        <f t="shared" ref="L41" si="8">+D41*I41*J41*K41</f>
        <v>0</v>
      </c>
      <c r="M41" s="93">
        <v>0</v>
      </c>
      <c r="N41" s="97">
        <v>0</v>
      </c>
      <c r="O41" s="93">
        <v>8</v>
      </c>
      <c r="P41" s="96">
        <f t="shared" si="1"/>
        <v>0</v>
      </c>
      <c r="Q41" s="93">
        <v>0</v>
      </c>
      <c r="R41" s="97">
        <v>0</v>
      </c>
      <c r="S41" s="93">
        <v>0</v>
      </c>
      <c r="T41" s="99">
        <f t="shared" si="7"/>
        <v>0</v>
      </c>
    </row>
    <row r="42" spans="1:20" s="100" customFormat="1" x14ac:dyDescent="0.25">
      <c r="A42" s="89" t="s">
        <v>94</v>
      </c>
      <c r="B42" s="90" t="s">
        <v>39</v>
      </c>
      <c r="C42" s="101" t="s">
        <v>38</v>
      </c>
      <c r="D42" s="92"/>
      <c r="E42" s="93">
        <v>0</v>
      </c>
      <c r="F42" s="94">
        <v>0</v>
      </c>
      <c r="G42" s="95">
        <v>0</v>
      </c>
      <c r="H42" s="96">
        <v>0</v>
      </c>
      <c r="I42" s="93">
        <v>0</v>
      </c>
      <c r="J42" s="97">
        <v>0</v>
      </c>
      <c r="K42" s="93">
        <v>0</v>
      </c>
      <c r="L42" s="96">
        <v>0</v>
      </c>
      <c r="M42" s="93">
        <v>0</v>
      </c>
      <c r="N42" s="97">
        <v>0</v>
      </c>
      <c r="O42" s="93">
        <v>0</v>
      </c>
      <c r="P42" s="96">
        <f t="shared" si="1"/>
        <v>0</v>
      </c>
      <c r="Q42" s="93">
        <v>0</v>
      </c>
      <c r="R42" s="97">
        <v>0</v>
      </c>
      <c r="S42" s="93">
        <v>0</v>
      </c>
      <c r="T42" s="99">
        <f t="shared" si="7"/>
        <v>0</v>
      </c>
    </row>
    <row r="43" spans="1:20" s="100" customFormat="1" x14ac:dyDescent="0.25">
      <c r="A43" s="89" t="s">
        <v>95</v>
      </c>
      <c r="B43" s="90" t="s">
        <v>40</v>
      </c>
      <c r="C43" s="101" t="s">
        <v>38</v>
      </c>
      <c r="D43" s="92"/>
      <c r="E43" s="93">
        <v>0</v>
      </c>
      <c r="F43" s="94">
        <v>0</v>
      </c>
      <c r="G43" s="95">
        <v>0</v>
      </c>
      <c r="H43" s="96">
        <v>0</v>
      </c>
      <c r="I43" s="93">
        <v>0</v>
      </c>
      <c r="J43" s="97">
        <v>0</v>
      </c>
      <c r="K43" s="93">
        <v>0</v>
      </c>
      <c r="L43" s="96">
        <v>0</v>
      </c>
      <c r="M43" s="93">
        <v>0</v>
      </c>
      <c r="N43" s="97">
        <v>0</v>
      </c>
      <c r="O43" s="93">
        <v>0</v>
      </c>
      <c r="P43" s="96">
        <f t="shared" si="1"/>
        <v>0</v>
      </c>
      <c r="Q43" s="93">
        <v>0</v>
      </c>
      <c r="R43" s="97">
        <v>0</v>
      </c>
      <c r="S43" s="93">
        <v>0</v>
      </c>
      <c r="T43" s="99">
        <f t="shared" si="7"/>
        <v>0</v>
      </c>
    </row>
    <row r="44" spans="1:20" s="100" customFormat="1" x14ac:dyDescent="0.25">
      <c r="A44" s="89" t="s">
        <v>96</v>
      </c>
      <c r="B44" s="90" t="s">
        <v>41</v>
      </c>
      <c r="C44" s="101" t="s">
        <v>38</v>
      </c>
      <c r="D44" s="92"/>
      <c r="E44" s="93">
        <v>0</v>
      </c>
      <c r="F44" s="94">
        <v>0</v>
      </c>
      <c r="G44" s="95">
        <v>0</v>
      </c>
      <c r="H44" s="96">
        <v>0</v>
      </c>
      <c r="I44" s="93">
        <v>0</v>
      </c>
      <c r="J44" s="97">
        <v>0</v>
      </c>
      <c r="K44" s="93">
        <v>0</v>
      </c>
      <c r="L44" s="96">
        <v>0</v>
      </c>
      <c r="M44" s="93">
        <v>0</v>
      </c>
      <c r="N44" s="97">
        <v>0</v>
      </c>
      <c r="O44" s="93">
        <v>0</v>
      </c>
      <c r="P44" s="96">
        <f t="shared" si="1"/>
        <v>0</v>
      </c>
      <c r="Q44" s="93">
        <v>0</v>
      </c>
      <c r="R44" s="97">
        <v>0</v>
      </c>
      <c r="S44" s="93">
        <v>0</v>
      </c>
      <c r="T44" s="99">
        <f t="shared" si="7"/>
        <v>0</v>
      </c>
    </row>
    <row r="45" spans="1:20" s="100" customFormat="1" ht="25.5" x14ac:dyDescent="0.25">
      <c r="A45" s="89" t="s">
        <v>97</v>
      </c>
      <c r="B45" s="90" t="s">
        <v>42</v>
      </c>
      <c r="C45" s="101" t="s">
        <v>38</v>
      </c>
      <c r="D45" s="92"/>
      <c r="E45" s="93">
        <v>0</v>
      </c>
      <c r="F45" s="94">
        <v>0</v>
      </c>
      <c r="G45" s="95">
        <v>0</v>
      </c>
      <c r="H45" s="96">
        <v>0</v>
      </c>
      <c r="I45" s="93">
        <v>60</v>
      </c>
      <c r="J45" s="97">
        <v>1</v>
      </c>
      <c r="K45" s="93">
        <v>3</v>
      </c>
      <c r="L45" s="96">
        <f t="shared" ref="L45" si="9">+D45*I45*J45*K45</f>
        <v>0</v>
      </c>
      <c r="M45" s="93">
        <v>0</v>
      </c>
      <c r="N45" s="97">
        <v>0</v>
      </c>
      <c r="O45" s="93">
        <v>0</v>
      </c>
      <c r="P45" s="96">
        <f t="shared" si="1"/>
        <v>0</v>
      </c>
      <c r="Q45" s="93">
        <v>60</v>
      </c>
      <c r="R45" s="97">
        <v>1</v>
      </c>
      <c r="S45" s="93">
        <v>3</v>
      </c>
      <c r="T45" s="99">
        <f t="shared" ref="T45:T49" si="10">+D45*Q45*R45*S45</f>
        <v>0</v>
      </c>
    </row>
    <row r="46" spans="1:20" s="100" customFormat="1" ht="25.5" x14ac:dyDescent="0.25">
      <c r="A46" s="89" t="s">
        <v>98</v>
      </c>
      <c r="B46" s="90" t="s">
        <v>43</v>
      </c>
      <c r="C46" s="101" t="s">
        <v>38</v>
      </c>
      <c r="D46" s="92"/>
      <c r="E46" s="93">
        <v>0</v>
      </c>
      <c r="F46" s="94">
        <v>0</v>
      </c>
      <c r="G46" s="95">
        <v>0</v>
      </c>
      <c r="H46" s="96">
        <v>0</v>
      </c>
      <c r="I46" s="93">
        <v>0</v>
      </c>
      <c r="J46" s="97">
        <v>0</v>
      </c>
      <c r="K46" s="93">
        <v>0</v>
      </c>
      <c r="L46" s="96">
        <v>0</v>
      </c>
      <c r="M46" s="93">
        <v>0</v>
      </c>
      <c r="N46" s="97">
        <v>0</v>
      </c>
      <c r="O46" s="93">
        <v>0</v>
      </c>
      <c r="P46" s="96">
        <f t="shared" si="1"/>
        <v>0</v>
      </c>
      <c r="Q46" s="93">
        <v>0</v>
      </c>
      <c r="R46" s="97">
        <v>0</v>
      </c>
      <c r="S46" s="93">
        <v>0</v>
      </c>
      <c r="T46" s="99">
        <f t="shared" si="10"/>
        <v>0</v>
      </c>
    </row>
    <row r="47" spans="1:20" ht="25.5" x14ac:dyDescent="0.25">
      <c r="A47" s="10" t="s">
        <v>99</v>
      </c>
      <c r="B47" s="6" t="s">
        <v>44</v>
      </c>
      <c r="C47" s="7" t="s">
        <v>4</v>
      </c>
      <c r="D47" s="12"/>
      <c r="E47" s="21">
        <v>0</v>
      </c>
      <c r="F47" s="41">
        <v>0</v>
      </c>
      <c r="G47" s="24">
        <v>0</v>
      </c>
      <c r="H47" s="14">
        <v>0</v>
      </c>
      <c r="I47" s="21">
        <v>0</v>
      </c>
      <c r="J47" s="46">
        <v>0</v>
      </c>
      <c r="K47" s="21">
        <v>0</v>
      </c>
      <c r="L47" s="14">
        <v>0</v>
      </c>
      <c r="M47" s="21">
        <v>2</v>
      </c>
      <c r="N47" s="41">
        <v>1</v>
      </c>
      <c r="O47" s="21">
        <v>8</v>
      </c>
      <c r="P47" s="14">
        <f t="shared" si="1"/>
        <v>0</v>
      </c>
      <c r="Q47" s="21">
        <v>0</v>
      </c>
      <c r="R47" s="46">
        <v>0</v>
      </c>
      <c r="S47" s="21">
        <v>0</v>
      </c>
      <c r="T47" s="15">
        <f t="shared" si="10"/>
        <v>0</v>
      </c>
    </row>
    <row r="48" spans="1:20" s="100" customFormat="1" ht="38.25" x14ac:dyDescent="0.25">
      <c r="A48" s="89" t="s">
        <v>100</v>
      </c>
      <c r="B48" s="102" t="s">
        <v>45</v>
      </c>
      <c r="C48" s="101" t="s">
        <v>4</v>
      </c>
      <c r="D48" s="92"/>
      <c r="E48" s="93">
        <v>0</v>
      </c>
      <c r="F48" s="94">
        <v>0</v>
      </c>
      <c r="G48" s="95">
        <v>0</v>
      </c>
      <c r="H48" s="96">
        <v>0</v>
      </c>
      <c r="I48" s="93">
        <v>0</v>
      </c>
      <c r="J48" s="97">
        <v>0</v>
      </c>
      <c r="K48" s="93">
        <v>0</v>
      </c>
      <c r="L48" s="96">
        <v>0</v>
      </c>
      <c r="M48" s="93">
        <v>0</v>
      </c>
      <c r="N48" s="97">
        <v>0</v>
      </c>
      <c r="O48" s="93">
        <v>0</v>
      </c>
      <c r="P48" s="96">
        <f t="shared" si="1"/>
        <v>0</v>
      </c>
      <c r="Q48" s="93">
        <v>0</v>
      </c>
      <c r="R48" s="97">
        <v>0</v>
      </c>
      <c r="S48" s="93">
        <v>0</v>
      </c>
      <c r="T48" s="99">
        <f t="shared" si="10"/>
        <v>0</v>
      </c>
    </row>
    <row r="49" spans="1:20" s="100" customFormat="1" ht="38.25" x14ac:dyDescent="0.25">
      <c r="A49" s="89" t="s">
        <v>101</v>
      </c>
      <c r="B49" s="90" t="s">
        <v>46</v>
      </c>
      <c r="C49" s="101" t="s">
        <v>4</v>
      </c>
      <c r="D49" s="92"/>
      <c r="E49" s="93">
        <v>0</v>
      </c>
      <c r="F49" s="94">
        <v>0</v>
      </c>
      <c r="G49" s="95">
        <v>0</v>
      </c>
      <c r="H49" s="96">
        <v>0</v>
      </c>
      <c r="I49" s="93">
        <v>0</v>
      </c>
      <c r="J49" s="97">
        <v>0</v>
      </c>
      <c r="K49" s="93">
        <v>0</v>
      </c>
      <c r="L49" s="96">
        <v>0</v>
      </c>
      <c r="M49" s="93">
        <v>0</v>
      </c>
      <c r="N49" s="97">
        <v>0</v>
      </c>
      <c r="O49" s="93">
        <v>0</v>
      </c>
      <c r="P49" s="96">
        <f t="shared" si="1"/>
        <v>0</v>
      </c>
      <c r="Q49" s="93">
        <v>0</v>
      </c>
      <c r="R49" s="97">
        <v>0</v>
      </c>
      <c r="S49" s="93">
        <v>0</v>
      </c>
      <c r="T49" s="99">
        <f t="shared" si="10"/>
        <v>0</v>
      </c>
    </row>
    <row r="50" spans="1:20" ht="38.25" x14ac:dyDescent="0.25">
      <c r="A50" s="10" t="s">
        <v>102</v>
      </c>
      <c r="B50" s="5" t="s">
        <v>47</v>
      </c>
      <c r="C50" s="7" t="s">
        <v>4</v>
      </c>
      <c r="D50" s="12"/>
      <c r="E50" s="21">
        <v>0</v>
      </c>
      <c r="F50" s="41">
        <v>0</v>
      </c>
      <c r="G50" s="24">
        <v>0</v>
      </c>
      <c r="H50" s="14">
        <v>0</v>
      </c>
      <c r="I50" s="21">
        <v>0</v>
      </c>
      <c r="J50" s="46">
        <v>0</v>
      </c>
      <c r="K50" s="21">
        <v>0</v>
      </c>
      <c r="L50" s="14">
        <v>0</v>
      </c>
      <c r="M50" s="21">
        <v>2</v>
      </c>
      <c r="N50" s="41">
        <v>1</v>
      </c>
      <c r="O50" s="21">
        <v>8</v>
      </c>
      <c r="P50" s="14">
        <f t="shared" si="1"/>
        <v>0</v>
      </c>
      <c r="Q50" s="21">
        <v>1</v>
      </c>
      <c r="R50" s="41">
        <v>1</v>
      </c>
      <c r="S50" s="21">
        <v>3</v>
      </c>
      <c r="T50" s="15">
        <f t="shared" ref="T50" si="11">+D50*Q50*R50*S50</f>
        <v>0</v>
      </c>
    </row>
    <row r="51" spans="1:20" ht="15.75" x14ac:dyDescent="0.25">
      <c r="A51" s="124" t="s">
        <v>103</v>
      </c>
      <c r="B51" s="125"/>
      <c r="C51" s="125"/>
      <c r="D51" s="125"/>
      <c r="E51" s="30"/>
      <c r="F51" s="42"/>
      <c r="G51" s="30"/>
      <c r="H51" s="31">
        <f>SUM(H8:H50)</f>
        <v>0</v>
      </c>
      <c r="I51" s="32"/>
      <c r="J51" s="33"/>
      <c r="K51" s="32"/>
      <c r="L51" s="31">
        <f>SUM(L8:L50)</f>
        <v>0</v>
      </c>
      <c r="M51" s="30"/>
      <c r="N51" s="30"/>
      <c r="O51" s="32"/>
      <c r="P51" s="31">
        <f>SUM(P8:P50)</f>
        <v>0</v>
      </c>
      <c r="Q51" s="30"/>
      <c r="R51" s="30"/>
      <c r="S51" s="30"/>
      <c r="T51" s="34">
        <f>SUM(T8:T50)</f>
        <v>0</v>
      </c>
    </row>
    <row r="52" spans="1:20" ht="15.75" x14ac:dyDescent="0.25">
      <c r="A52" s="126" t="s">
        <v>104</v>
      </c>
      <c r="B52" s="127"/>
      <c r="C52" s="127"/>
      <c r="D52" s="127"/>
      <c r="E52" s="20"/>
      <c r="F52" s="43"/>
      <c r="G52" s="20"/>
      <c r="H52" s="19">
        <f>+H51*0.19</f>
        <v>0</v>
      </c>
      <c r="I52" s="21"/>
      <c r="J52" s="13"/>
      <c r="K52" s="21"/>
      <c r="L52" s="19">
        <f>+L51*0.19</f>
        <v>0</v>
      </c>
      <c r="M52" s="20"/>
      <c r="N52" s="20"/>
      <c r="O52" s="21"/>
      <c r="P52" s="19">
        <f>+P51*0.19</f>
        <v>0</v>
      </c>
      <c r="Q52" s="20"/>
      <c r="R52" s="20"/>
      <c r="S52" s="20"/>
      <c r="T52" s="25">
        <f>+T51*0.19</f>
        <v>0</v>
      </c>
    </row>
    <row r="53" spans="1:20" ht="16.5" thickBot="1" x14ac:dyDescent="0.3">
      <c r="A53" s="128" t="s">
        <v>105</v>
      </c>
      <c r="B53" s="129"/>
      <c r="C53" s="129"/>
      <c r="D53" s="129"/>
      <c r="E53" s="26"/>
      <c r="F53" s="44"/>
      <c r="G53" s="26"/>
      <c r="H53" s="27">
        <f>+H51+H52</f>
        <v>0</v>
      </c>
      <c r="I53" s="26"/>
      <c r="J53" s="26"/>
      <c r="K53" s="26"/>
      <c r="L53" s="27">
        <f>+L51+L52</f>
        <v>0</v>
      </c>
      <c r="M53" s="26"/>
      <c r="N53" s="26"/>
      <c r="O53" s="28"/>
      <c r="P53" s="27">
        <f>+P51+P52</f>
        <v>0</v>
      </c>
      <c r="Q53" s="26"/>
      <c r="R53" s="26"/>
      <c r="S53" s="26"/>
      <c r="T53" s="29">
        <f>+T51+T52</f>
        <v>0</v>
      </c>
    </row>
    <row r="54" spans="1:20" ht="15.75" thickBot="1" x14ac:dyDescent="0.3"/>
    <row r="55" spans="1:20" s="38" customFormat="1" ht="30" customHeight="1" thickBot="1" x14ac:dyDescent="0.3">
      <c r="A55" s="37" t="s">
        <v>109</v>
      </c>
      <c r="B55" s="122" t="s">
        <v>110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3"/>
    </row>
  </sheetData>
  <mergeCells count="17">
    <mergeCell ref="A1:T1"/>
    <mergeCell ref="A2:T2"/>
    <mergeCell ref="A3:T3"/>
    <mergeCell ref="A4:T4"/>
    <mergeCell ref="A5:T5"/>
    <mergeCell ref="B55:T55"/>
    <mergeCell ref="A51:D51"/>
    <mergeCell ref="A52:D52"/>
    <mergeCell ref="A53:D53"/>
    <mergeCell ref="M6:P6"/>
    <mergeCell ref="Q6:T6"/>
    <mergeCell ref="E6:H6"/>
    <mergeCell ref="I6:L6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view="pageBreakPreview" topLeftCell="A31" zoomScale="90" zoomScaleNormal="80" zoomScaleSheetLayoutView="90" workbookViewId="0">
      <selection activeCell="F39" sqref="F39"/>
    </sheetView>
  </sheetViews>
  <sheetFormatPr baseColWidth="10" defaultRowHeight="15" x14ac:dyDescent="0.25"/>
  <cols>
    <col min="1" max="1" width="11.7109375" style="11" customWidth="1"/>
    <col min="2" max="2" width="33" style="11" customWidth="1"/>
    <col min="3" max="3" width="8" style="11" bestFit="1" customWidth="1"/>
    <col min="4" max="4" width="15.7109375" style="16" bestFit="1" customWidth="1"/>
    <col min="5" max="5" width="5.7109375" style="17" bestFit="1" customWidth="1"/>
    <col min="6" max="6" width="11.5703125" style="80" bestFit="1" customWidth="1"/>
    <col min="7" max="7" width="7.7109375" style="17" bestFit="1" customWidth="1"/>
    <col min="8" max="8" width="14.85546875" style="18" bestFit="1" customWidth="1"/>
    <col min="9" max="9" width="5.7109375" style="17" bestFit="1" customWidth="1"/>
    <col min="10" max="10" width="11.5703125" style="87" bestFit="1" customWidth="1"/>
    <col min="11" max="11" width="7.7109375" style="17" bestFit="1" customWidth="1"/>
    <col min="12" max="12" width="18.7109375" style="17" bestFit="1" customWidth="1"/>
    <col min="13" max="13" width="5.7109375" style="17" bestFit="1" customWidth="1"/>
    <col min="14" max="14" width="11.5703125" style="87" bestFit="1" customWidth="1"/>
    <col min="15" max="15" width="7.7109375" style="17" bestFit="1" customWidth="1"/>
    <col min="16" max="16" width="14.85546875" style="17" bestFit="1" customWidth="1"/>
    <col min="17" max="17" width="14.85546875" style="68" bestFit="1" customWidth="1"/>
    <col min="18" max="18" width="11.42578125" style="11"/>
    <col min="19" max="19" width="15.140625" style="11" bestFit="1" customWidth="1"/>
    <col min="20" max="16384" width="11.42578125" style="11"/>
  </cols>
  <sheetData>
    <row r="1" spans="1:17" x14ac:dyDescent="0.25">
      <c r="A1" s="153" t="s">
        <v>119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x14ac:dyDescent="0.25">
      <c r="A2" s="149" t="s">
        <v>76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21" customHeight="1" thickBot="1" x14ac:dyDescent="0.3">
      <c r="A3" s="150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</row>
    <row r="4" spans="1:17" ht="31.5" customHeight="1" x14ac:dyDescent="0.25">
      <c r="A4" s="132" t="s">
        <v>0</v>
      </c>
      <c r="B4" s="130" t="s">
        <v>1</v>
      </c>
      <c r="C4" s="130" t="s">
        <v>2</v>
      </c>
      <c r="D4" s="161" t="s">
        <v>82</v>
      </c>
      <c r="E4" s="132" t="s">
        <v>72</v>
      </c>
      <c r="F4" s="130"/>
      <c r="G4" s="130"/>
      <c r="H4" s="131"/>
      <c r="I4" s="132" t="s">
        <v>115</v>
      </c>
      <c r="J4" s="130"/>
      <c r="K4" s="130"/>
      <c r="L4" s="131"/>
      <c r="M4" s="132" t="s">
        <v>116</v>
      </c>
      <c r="N4" s="130"/>
      <c r="O4" s="130"/>
      <c r="P4" s="131"/>
      <c r="Q4" s="64"/>
    </row>
    <row r="5" spans="1:17" ht="45" customHeight="1" x14ac:dyDescent="0.25">
      <c r="A5" s="133"/>
      <c r="B5" s="134"/>
      <c r="C5" s="134"/>
      <c r="D5" s="162"/>
      <c r="E5" s="115" t="s">
        <v>70</v>
      </c>
      <c r="F5" s="73" t="s">
        <v>68</v>
      </c>
      <c r="G5" s="116" t="s">
        <v>71</v>
      </c>
      <c r="H5" s="119" t="s">
        <v>74</v>
      </c>
      <c r="I5" s="115" t="s">
        <v>70</v>
      </c>
      <c r="J5" s="81" t="s">
        <v>68</v>
      </c>
      <c r="K5" s="116" t="s">
        <v>71</v>
      </c>
      <c r="L5" s="8" t="s">
        <v>77</v>
      </c>
      <c r="M5" s="115" t="s">
        <v>70</v>
      </c>
      <c r="N5" s="81" t="s">
        <v>68</v>
      </c>
      <c r="O5" s="116" t="s">
        <v>71</v>
      </c>
      <c r="P5" s="8" t="s">
        <v>78</v>
      </c>
      <c r="Q5" s="65" t="s">
        <v>117</v>
      </c>
    </row>
    <row r="6" spans="1:17" x14ac:dyDescent="0.25">
      <c r="A6" s="9" t="s">
        <v>3</v>
      </c>
      <c r="B6" s="4"/>
      <c r="C6" s="3"/>
      <c r="D6" s="36"/>
      <c r="E6" s="9"/>
      <c r="F6" s="74"/>
      <c r="G6" s="3"/>
      <c r="H6" s="36"/>
      <c r="I6" s="9"/>
      <c r="J6" s="74"/>
      <c r="K6" s="3"/>
      <c r="L6" s="36"/>
      <c r="M6" s="9"/>
      <c r="N6" s="74"/>
      <c r="O6" s="3"/>
      <c r="P6" s="36"/>
      <c r="Q6" s="60"/>
    </row>
    <row r="7" spans="1:17" x14ac:dyDescent="0.25">
      <c r="A7" s="48" t="s">
        <v>48</v>
      </c>
      <c r="B7" s="49" t="s">
        <v>5</v>
      </c>
      <c r="C7" s="50" t="s">
        <v>69</v>
      </c>
      <c r="D7" s="51"/>
      <c r="E7" s="120">
        <v>1</v>
      </c>
      <c r="F7" s="75">
        <v>0.3</v>
      </c>
      <c r="G7" s="72">
        <v>3</v>
      </c>
      <c r="H7" s="15">
        <f>ROUND(($D7*E7*F7*G7),0)</f>
        <v>0</v>
      </c>
      <c r="I7" s="120">
        <v>1</v>
      </c>
      <c r="J7" s="107">
        <v>0.3</v>
      </c>
      <c r="K7" s="21">
        <v>9</v>
      </c>
      <c r="L7" s="15">
        <f>ROUND(($D7*I7*J7*K7),0)</f>
        <v>0</v>
      </c>
      <c r="M7" s="120">
        <v>1</v>
      </c>
      <c r="N7" s="13">
        <v>0.2</v>
      </c>
      <c r="O7" s="21">
        <v>2</v>
      </c>
      <c r="P7" s="15">
        <f>ROUND(($D7*M7*N7*O7),0)</f>
        <v>0</v>
      </c>
      <c r="Q7" s="66">
        <f>ROUND((H7+L7+P7),0)</f>
        <v>0</v>
      </c>
    </row>
    <row r="8" spans="1:17" x14ac:dyDescent="0.25">
      <c r="A8" s="48" t="s">
        <v>49</v>
      </c>
      <c r="B8" s="49" t="s">
        <v>6</v>
      </c>
      <c r="C8" s="50" t="s">
        <v>69</v>
      </c>
      <c r="D8" s="51"/>
      <c r="E8" s="120">
        <v>1</v>
      </c>
      <c r="F8" s="82">
        <v>0.2</v>
      </c>
      <c r="G8" s="21">
        <v>2.5</v>
      </c>
      <c r="H8" s="15">
        <f t="shared" ref="H8:H29" si="0">ROUND(($D8*E8*F8*G8),0)</f>
        <v>0</v>
      </c>
      <c r="I8" s="120">
        <v>1</v>
      </c>
      <c r="J8" s="82">
        <v>0.2</v>
      </c>
      <c r="K8" s="21">
        <v>6</v>
      </c>
      <c r="L8" s="15">
        <f t="shared" ref="L8:L12" si="1">ROUND(($D8*I8*J8*K8),0)</f>
        <v>0</v>
      </c>
      <c r="M8" s="120">
        <v>0</v>
      </c>
      <c r="N8" s="13">
        <v>0</v>
      </c>
      <c r="O8" s="21">
        <v>0</v>
      </c>
      <c r="P8" s="15">
        <f t="shared" ref="P8:P21" si="2">ROUND(($D8*M8*N8*O8),0)</f>
        <v>0</v>
      </c>
      <c r="Q8" s="66">
        <f t="shared" ref="Q8:Q29" si="3">ROUND((H8+L8+P8),0)</f>
        <v>0</v>
      </c>
    </row>
    <row r="9" spans="1:17" x14ac:dyDescent="0.25">
      <c r="A9" s="48" t="s">
        <v>50</v>
      </c>
      <c r="B9" s="49" t="s">
        <v>7</v>
      </c>
      <c r="C9" s="50" t="s">
        <v>69</v>
      </c>
      <c r="D9" s="51"/>
      <c r="E9" s="120">
        <v>1</v>
      </c>
      <c r="F9" s="82">
        <v>0.2</v>
      </c>
      <c r="G9" s="21">
        <v>2.5</v>
      </c>
      <c r="H9" s="15">
        <f t="shared" si="0"/>
        <v>0</v>
      </c>
      <c r="I9" s="120">
        <v>1</v>
      </c>
      <c r="J9" s="82">
        <v>0.2</v>
      </c>
      <c r="K9" s="21">
        <v>6</v>
      </c>
      <c r="L9" s="15">
        <f t="shared" si="1"/>
        <v>0</v>
      </c>
      <c r="M9" s="120">
        <v>0</v>
      </c>
      <c r="N9" s="13">
        <v>0</v>
      </c>
      <c r="O9" s="21">
        <v>0</v>
      </c>
      <c r="P9" s="15">
        <f t="shared" si="2"/>
        <v>0</v>
      </c>
      <c r="Q9" s="66">
        <f t="shared" si="3"/>
        <v>0</v>
      </c>
    </row>
    <row r="10" spans="1:17" x14ac:dyDescent="0.25">
      <c r="A10" s="48" t="s">
        <v>51</v>
      </c>
      <c r="B10" s="49" t="s">
        <v>9</v>
      </c>
      <c r="C10" s="50" t="s">
        <v>69</v>
      </c>
      <c r="D10" s="51"/>
      <c r="E10" s="120">
        <v>0</v>
      </c>
      <c r="F10" s="82">
        <v>0</v>
      </c>
      <c r="G10" s="21">
        <v>0</v>
      </c>
      <c r="H10" s="15">
        <f t="shared" si="0"/>
        <v>0</v>
      </c>
      <c r="I10" s="120">
        <v>0</v>
      </c>
      <c r="J10" s="82">
        <v>0</v>
      </c>
      <c r="K10" s="21">
        <v>0</v>
      </c>
      <c r="L10" s="15">
        <f t="shared" si="1"/>
        <v>0</v>
      </c>
      <c r="M10" s="120">
        <v>0</v>
      </c>
      <c r="N10" s="13">
        <v>0</v>
      </c>
      <c r="O10" s="21">
        <v>0</v>
      </c>
      <c r="P10" s="15">
        <f t="shared" si="2"/>
        <v>0</v>
      </c>
      <c r="Q10" s="66">
        <f t="shared" si="3"/>
        <v>0</v>
      </c>
    </row>
    <row r="11" spans="1:17" x14ac:dyDescent="0.25">
      <c r="A11" s="48" t="s">
        <v>52</v>
      </c>
      <c r="B11" s="49" t="s">
        <v>10</v>
      </c>
      <c r="C11" s="50" t="s">
        <v>69</v>
      </c>
      <c r="D11" s="51"/>
      <c r="E11" s="120">
        <v>1</v>
      </c>
      <c r="F11" s="82">
        <v>0.2</v>
      </c>
      <c r="G11" s="21">
        <v>2.5</v>
      </c>
      <c r="H11" s="15">
        <f t="shared" si="0"/>
        <v>0</v>
      </c>
      <c r="I11" s="120">
        <v>1</v>
      </c>
      <c r="J11" s="82">
        <v>0.2</v>
      </c>
      <c r="K11" s="21">
        <v>6</v>
      </c>
      <c r="L11" s="15">
        <f t="shared" si="1"/>
        <v>0</v>
      </c>
      <c r="M11" s="120">
        <v>0</v>
      </c>
      <c r="N11" s="13">
        <v>0</v>
      </c>
      <c r="O11" s="21">
        <v>0</v>
      </c>
      <c r="P11" s="15">
        <f t="shared" si="2"/>
        <v>0</v>
      </c>
      <c r="Q11" s="66">
        <f t="shared" si="3"/>
        <v>0</v>
      </c>
    </row>
    <row r="12" spans="1:17" x14ac:dyDescent="0.25">
      <c r="A12" s="48" t="s">
        <v>53</v>
      </c>
      <c r="B12" s="49" t="s">
        <v>11</v>
      </c>
      <c r="C12" s="50" t="s">
        <v>69</v>
      </c>
      <c r="D12" s="51"/>
      <c r="E12" s="120">
        <v>1</v>
      </c>
      <c r="F12" s="82">
        <v>0.2</v>
      </c>
      <c r="G12" s="21">
        <v>2</v>
      </c>
      <c r="H12" s="15">
        <f t="shared" si="0"/>
        <v>0</v>
      </c>
      <c r="I12" s="120">
        <v>1</v>
      </c>
      <c r="J12" s="82">
        <v>0.2</v>
      </c>
      <c r="K12" s="21">
        <v>6</v>
      </c>
      <c r="L12" s="15">
        <f t="shared" si="1"/>
        <v>0</v>
      </c>
      <c r="M12" s="120">
        <v>0</v>
      </c>
      <c r="N12" s="13">
        <v>0</v>
      </c>
      <c r="O12" s="21">
        <v>0</v>
      </c>
      <c r="P12" s="15">
        <f t="shared" si="2"/>
        <v>0</v>
      </c>
      <c r="Q12" s="66">
        <f t="shared" si="3"/>
        <v>0</v>
      </c>
    </row>
    <row r="13" spans="1:17" ht="30" x14ac:dyDescent="0.25">
      <c r="A13" s="48" t="s">
        <v>54</v>
      </c>
      <c r="B13" s="49" t="s">
        <v>111</v>
      </c>
      <c r="C13" s="50" t="s">
        <v>69</v>
      </c>
      <c r="D13" s="52"/>
      <c r="E13" s="120">
        <v>0</v>
      </c>
      <c r="F13" s="75">
        <v>0</v>
      </c>
      <c r="G13" s="72">
        <v>0</v>
      </c>
      <c r="H13" s="15">
        <f t="shared" si="0"/>
        <v>0</v>
      </c>
      <c r="I13" s="120">
        <v>1</v>
      </c>
      <c r="J13" s="82">
        <v>1</v>
      </c>
      <c r="K13" s="21">
        <v>9</v>
      </c>
      <c r="L13" s="15">
        <f>ROUND(($D13*I13*J13*K13),0)</f>
        <v>0</v>
      </c>
      <c r="M13" s="120">
        <v>0</v>
      </c>
      <c r="N13" s="13">
        <v>0</v>
      </c>
      <c r="O13" s="21">
        <v>0</v>
      </c>
      <c r="P13" s="15">
        <f t="shared" si="2"/>
        <v>0</v>
      </c>
      <c r="Q13" s="66">
        <f t="shared" si="3"/>
        <v>0</v>
      </c>
    </row>
    <row r="14" spans="1:17" x14ac:dyDescent="0.25">
      <c r="A14" s="48" t="s">
        <v>55</v>
      </c>
      <c r="B14" s="49" t="s">
        <v>15</v>
      </c>
      <c r="C14" s="50" t="s">
        <v>69</v>
      </c>
      <c r="D14" s="51"/>
      <c r="E14" s="120">
        <v>1</v>
      </c>
      <c r="F14" s="75">
        <v>0.1</v>
      </c>
      <c r="G14" s="72">
        <v>2</v>
      </c>
      <c r="H14" s="15">
        <f t="shared" si="0"/>
        <v>0</v>
      </c>
      <c r="I14" s="120">
        <v>1</v>
      </c>
      <c r="J14" s="82">
        <v>0.1</v>
      </c>
      <c r="K14" s="21">
        <v>9</v>
      </c>
      <c r="L14" s="15">
        <f t="shared" ref="L14:L29" si="4">ROUND(($D14*I14*J14*K14),0)</f>
        <v>0</v>
      </c>
      <c r="M14" s="120">
        <v>1</v>
      </c>
      <c r="N14" s="13">
        <v>0.1</v>
      </c>
      <c r="O14" s="21">
        <v>2</v>
      </c>
      <c r="P14" s="15">
        <f t="shared" si="2"/>
        <v>0</v>
      </c>
      <c r="Q14" s="66">
        <f t="shared" si="3"/>
        <v>0</v>
      </c>
    </row>
    <row r="15" spans="1:17" x14ac:dyDescent="0.25">
      <c r="A15" s="48" t="s">
        <v>56</v>
      </c>
      <c r="B15" s="49" t="s">
        <v>16</v>
      </c>
      <c r="C15" s="50" t="s">
        <v>69</v>
      </c>
      <c r="D15" s="51"/>
      <c r="E15" s="120">
        <v>1</v>
      </c>
      <c r="F15" s="82">
        <v>0.1</v>
      </c>
      <c r="G15" s="21">
        <v>1.5</v>
      </c>
      <c r="H15" s="15">
        <f t="shared" si="0"/>
        <v>0</v>
      </c>
      <c r="I15" s="120">
        <v>1</v>
      </c>
      <c r="J15" s="82">
        <v>0.3</v>
      </c>
      <c r="K15" s="21">
        <v>9</v>
      </c>
      <c r="L15" s="15">
        <f t="shared" si="4"/>
        <v>0</v>
      </c>
      <c r="M15" s="120">
        <v>0</v>
      </c>
      <c r="N15" s="13">
        <v>0</v>
      </c>
      <c r="O15" s="21">
        <v>0</v>
      </c>
      <c r="P15" s="15">
        <f t="shared" si="2"/>
        <v>0</v>
      </c>
      <c r="Q15" s="66">
        <f t="shared" si="3"/>
        <v>0</v>
      </c>
    </row>
    <row r="16" spans="1:17" x14ac:dyDescent="0.25">
      <c r="A16" s="48" t="s">
        <v>57</v>
      </c>
      <c r="B16" s="49" t="s">
        <v>17</v>
      </c>
      <c r="C16" s="50" t="s">
        <v>69</v>
      </c>
      <c r="D16" s="51"/>
      <c r="E16" s="120">
        <v>0</v>
      </c>
      <c r="F16" s="75">
        <v>0</v>
      </c>
      <c r="G16" s="72">
        <v>0</v>
      </c>
      <c r="H16" s="15">
        <f t="shared" si="0"/>
        <v>0</v>
      </c>
      <c r="I16" s="120">
        <v>1</v>
      </c>
      <c r="J16" s="82">
        <v>0.5</v>
      </c>
      <c r="K16" s="21">
        <v>9</v>
      </c>
      <c r="L16" s="15">
        <f t="shared" si="4"/>
        <v>0</v>
      </c>
      <c r="M16" s="120">
        <v>0</v>
      </c>
      <c r="N16" s="13">
        <v>0</v>
      </c>
      <c r="O16" s="21">
        <v>0</v>
      </c>
      <c r="P16" s="15">
        <f t="shared" si="2"/>
        <v>0</v>
      </c>
      <c r="Q16" s="66">
        <f t="shared" si="3"/>
        <v>0</v>
      </c>
    </row>
    <row r="17" spans="1:19" x14ac:dyDescent="0.25">
      <c r="A17" s="48" t="s">
        <v>58</v>
      </c>
      <c r="B17" s="49" t="s">
        <v>18</v>
      </c>
      <c r="C17" s="50" t="s">
        <v>69</v>
      </c>
      <c r="D17" s="51"/>
      <c r="E17" s="120">
        <v>0</v>
      </c>
      <c r="F17" s="75">
        <v>0</v>
      </c>
      <c r="G17" s="72">
        <v>0</v>
      </c>
      <c r="H17" s="15">
        <f t="shared" si="0"/>
        <v>0</v>
      </c>
      <c r="I17" s="120">
        <v>1</v>
      </c>
      <c r="J17" s="82">
        <v>0.5</v>
      </c>
      <c r="K17" s="21">
        <v>9</v>
      </c>
      <c r="L17" s="15">
        <f t="shared" si="4"/>
        <v>0</v>
      </c>
      <c r="M17" s="120">
        <v>0</v>
      </c>
      <c r="N17" s="13">
        <v>0</v>
      </c>
      <c r="O17" s="21">
        <v>0</v>
      </c>
      <c r="P17" s="15">
        <f t="shared" si="2"/>
        <v>0</v>
      </c>
      <c r="Q17" s="66">
        <f t="shared" si="3"/>
        <v>0</v>
      </c>
    </row>
    <row r="18" spans="1:19" x14ac:dyDescent="0.25">
      <c r="A18" s="48" t="s">
        <v>59</v>
      </c>
      <c r="B18" s="49" t="s">
        <v>20</v>
      </c>
      <c r="C18" s="50" t="s">
        <v>69</v>
      </c>
      <c r="D18" s="51"/>
      <c r="E18" s="120">
        <v>0</v>
      </c>
      <c r="F18" s="75">
        <v>0</v>
      </c>
      <c r="G18" s="72">
        <v>0</v>
      </c>
      <c r="H18" s="15">
        <f t="shared" si="0"/>
        <v>0</v>
      </c>
      <c r="I18" s="120">
        <v>1</v>
      </c>
      <c r="J18" s="82">
        <v>0.5</v>
      </c>
      <c r="K18" s="21">
        <v>9</v>
      </c>
      <c r="L18" s="15">
        <f t="shared" si="4"/>
        <v>0</v>
      </c>
      <c r="M18" s="120">
        <v>0</v>
      </c>
      <c r="N18" s="13">
        <v>0</v>
      </c>
      <c r="O18" s="21">
        <v>0</v>
      </c>
      <c r="P18" s="15">
        <f t="shared" si="2"/>
        <v>0</v>
      </c>
      <c r="Q18" s="66">
        <f t="shared" si="3"/>
        <v>0</v>
      </c>
    </row>
    <row r="19" spans="1:19" x14ac:dyDescent="0.25">
      <c r="A19" s="48" t="s">
        <v>60</v>
      </c>
      <c r="B19" s="49" t="s">
        <v>112</v>
      </c>
      <c r="C19" s="50" t="s">
        <v>69</v>
      </c>
      <c r="D19" s="51"/>
      <c r="E19" s="120">
        <v>0</v>
      </c>
      <c r="F19" s="75">
        <v>0</v>
      </c>
      <c r="G19" s="72">
        <v>0</v>
      </c>
      <c r="H19" s="15">
        <f t="shared" si="0"/>
        <v>0</v>
      </c>
      <c r="I19" s="120">
        <v>2</v>
      </c>
      <c r="J19" s="82">
        <v>1</v>
      </c>
      <c r="K19" s="21">
        <v>9</v>
      </c>
      <c r="L19" s="15">
        <f t="shared" si="4"/>
        <v>0</v>
      </c>
      <c r="M19" s="120">
        <v>0</v>
      </c>
      <c r="N19" s="13">
        <v>0</v>
      </c>
      <c r="O19" s="21">
        <v>0</v>
      </c>
      <c r="P19" s="15">
        <f t="shared" si="2"/>
        <v>0</v>
      </c>
      <c r="Q19" s="66">
        <f t="shared" si="3"/>
        <v>0</v>
      </c>
    </row>
    <row r="20" spans="1:19" ht="30" x14ac:dyDescent="0.25">
      <c r="A20" s="48" t="s">
        <v>61</v>
      </c>
      <c r="B20" s="49" t="s">
        <v>22</v>
      </c>
      <c r="C20" s="50" t="s">
        <v>69</v>
      </c>
      <c r="D20" s="51"/>
      <c r="E20" s="120">
        <v>1</v>
      </c>
      <c r="F20" s="75">
        <v>0.2</v>
      </c>
      <c r="G20" s="72">
        <v>3</v>
      </c>
      <c r="H20" s="15">
        <f t="shared" si="0"/>
        <v>0</v>
      </c>
      <c r="I20" s="120">
        <v>1</v>
      </c>
      <c r="J20" s="82">
        <v>0.3</v>
      </c>
      <c r="K20" s="21">
        <v>9</v>
      </c>
      <c r="L20" s="15">
        <f t="shared" si="4"/>
        <v>0</v>
      </c>
      <c r="M20" s="120">
        <v>1</v>
      </c>
      <c r="N20" s="13">
        <v>0.2</v>
      </c>
      <c r="O20" s="21">
        <v>2</v>
      </c>
      <c r="P20" s="15">
        <f t="shared" si="2"/>
        <v>0</v>
      </c>
      <c r="Q20" s="66">
        <f t="shared" si="3"/>
        <v>0</v>
      </c>
    </row>
    <row r="21" spans="1:19" x14ac:dyDescent="0.25">
      <c r="A21" s="48" t="s">
        <v>62</v>
      </c>
      <c r="B21" s="49" t="s">
        <v>23</v>
      </c>
      <c r="C21" s="50" t="s">
        <v>69</v>
      </c>
      <c r="D21" s="51"/>
      <c r="E21" s="120">
        <v>0</v>
      </c>
      <c r="F21" s="75">
        <v>0</v>
      </c>
      <c r="G21" s="72">
        <v>0</v>
      </c>
      <c r="H21" s="15">
        <f t="shared" si="0"/>
        <v>0</v>
      </c>
      <c r="I21" s="120">
        <v>1</v>
      </c>
      <c r="J21" s="75">
        <v>0.3</v>
      </c>
      <c r="K21" s="21">
        <v>9</v>
      </c>
      <c r="L21" s="15">
        <f t="shared" si="4"/>
        <v>0</v>
      </c>
      <c r="M21" s="120">
        <v>0</v>
      </c>
      <c r="N21" s="13">
        <v>0</v>
      </c>
      <c r="O21" s="21">
        <v>0</v>
      </c>
      <c r="P21" s="15">
        <f t="shared" si="2"/>
        <v>0</v>
      </c>
      <c r="Q21" s="66">
        <f t="shared" si="3"/>
        <v>0</v>
      </c>
    </row>
    <row r="22" spans="1:19" x14ac:dyDescent="0.25">
      <c r="A22" s="48" t="s">
        <v>63</v>
      </c>
      <c r="B22" s="49" t="s">
        <v>24</v>
      </c>
      <c r="C22" s="50" t="s">
        <v>69</v>
      </c>
      <c r="D22" s="51"/>
      <c r="E22" s="120">
        <v>1</v>
      </c>
      <c r="F22" s="75">
        <v>0.1</v>
      </c>
      <c r="G22" s="21">
        <v>1.5</v>
      </c>
      <c r="H22" s="15">
        <f t="shared" si="0"/>
        <v>0</v>
      </c>
      <c r="I22" s="120">
        <v>1</v>
      </c>
      <c r="J22" s="75">
        <v>0.3</v>
      </c>
      <c r="K22" s="21">
        <v>9</v>
      </c>
      <c r="L22" s="15">
        <f t="shared" si="4"/>
        <v>0</v>
      </c>
      <c r="M22" s="120">
        <v>0</v>
      </c>
      <c r="N22" s="13">
        <v>0</v>
      </c>
      <c r="O22" s="21">
        <v>0</v>
      </c>
      <c r="P22" s="15">
        <f>ROUND(($D22*M22*N22*O22),0)</f>
        <v>0</v>
      </c>
      <c r="Q22" s="66">
        <f t="shared" si="3"/>
        <v>0</v>
      </c>
    </row>
    <row r="23" spans="1:19" x14ac:dyDescent="0.25">
      <c r="A23" s="9" t="s">
        <v>25</v>
      </c>
      <c r="B23" s="4"/>
      <c r="C23" s="3"/>
      <c r="D23" s="36"/>
      <c r="E23" s="9"/>
      <c r="F23" s="74"/>
      <c r="G23" s="110"/>
      <c r="H23" s="60"/>
      <c r="I23" s="9"/>
      <c r="J23" s="74"/>
      <c r="K23" s="3"/>
      <c r="L23" s="60"/>
      <c r="M23" s="9"/>
      <c r="N23" s="74"/>
      <c r="O23" s="3"/>
      <c r="P23" s="60"/>
      <c r="Q23" s="60"/>
    </row>
    <row r="24" spans="1:19" ht="30" x14ac:dyDescent="0.25">
      <c r="A24" s="48" t="s">
        <v>83</v>
      </c>
      <c r="B24" s="49" t="s">
        <v>26</v>
      </c>
      <c r="C24" s="50" t="s">
        <v>69</v>
      </c>
      <c r="D24" s="51"/>
      <c r="E24" s="120">
        <v>1</v>
      </c>
      <c r="F24" s="75">
        <v>0.5</v>
      </c>
      <c r="G24" s="72">
        <v>3</v>
      </c>
      <c r="H24" s="15">
        <f t="shared" si="0"/>
        <v>0</v>
      </c>
      <c r="I24" s="120">
        <v>1</v>
      </c>
      <c r="J24" s="75">
        <v>0.5</v>
      </c>
      <c r="K24" s="21">
        <v>9</v>
      </c>
      <c r="L24" s="15">
        <f t="shared" si="4"/>
        <v>0</v>
      </c>
      <c r="M24" s="120">
        <v>1</v>
      </c>
      <c r="N24" s="13">
        <v>0.4</v>
      </c>
      <c r="O24" s="21">
        <v>2</v>
      </c>
      <c r="P24" s="15">
        <f t="shared" ref="P24:P29" si="5">ROUND(($D24*M24*N24*O24),0)</f>
        <v>0</v>
      </c>
      <c r="Q24" s="66">
        <f t="shared" si="3"/>
        <v>0</v>
      </c>
    </row>
    <row r="25" spans="1:19" ht="30" x14ac:dyDescent="0.25">
      <c r="A25" s="48" t="s">
        <v>84</v>
      </c>
      <c r="B25" s="53" t="s">
        <v>33</v>
      </c>
      <c r="C25" s="50" t="s">
        <v>69</v>
      </c>
      <c r="D25" s="51"/>
      <c r="E25" s="120">
        <v>0</v>
      </c>
      <c r="F25" s="75">
        <v>0</v>
      </c>
      <c r="G25" s="72">
        <v>0</v>
      </c>
      <c r="H25" s="15">
        <f t="shared" si="0"/>
        <v>0</v>
      </c>
      <c r="I25" s="120">
        <v>1</v>
      </c>
      <c r="J25" s="75">
        <v>0.5</v>
      </c>
      <c r="K25" s="21">
        <v>9</v>
      </c>
      <c r="L25" s="15">
        <f t="shared" si="4"/>
        <v>0</v>
      </c>
      <c r="M25" s="120">
        <v>0</v>
      </c>
      <c r="N25" s="13">
        <v>0</v>
      </c>
      <c r="O25" s="21">
        <v>0</v>
      </c>
      <c r="P25" s="15">
        <f t="shared" si="5"/>
        <v>0</v>
      </c>
      <c r="Q25" s="66">
        <f t="shared" si="3"/>
        <v>0</v>
      </c>
    </row>
    <row r="26" spans="1:19" ht="30" x14ac:dyDescent="0.25">
      <c r="A26" s="48" t="s">
        <v>85</v>
      </c>
      <c r="B26" s="54" t="s">
        <v>35</v>
      </c>
      <c r="C26" s="50" t="s">
        <v>69</v>
      </c>
      <c r="D26" s="51"/>
      <c r="E26" s="120">
        <v>1</v>
      </c>
      <c r="F26" s="75">
        <v>0.1</v>
      </c>
      <c r="G26" s="72">
        <v>3</v>
      </c>
      <c r="H26" s="15">
        <f t="shared" si="0"/>
        <v>0</v>
      </c>
      <c r="I26" s="120">
        <v>1</v>
      </c>
      <c r="J26" s="75">
        <v>0.5</v>
      </c>
      <c r="K26" s="21">
        <v>9</v>
      </c>
      <c r="L26" s="15">
        <f t="shared" si="4"/>
        <v>0</v>
      </c>
      <c r="M26" s="120">
        <v>0</v>
      </c>
      <c r="N26" s="13">
        <v>0</v>
      </c>
      <c r="O26" s="21">
        <v>0</v>
      </c>
      <c r="P26" s="15">
        <f t="shared" si="5"/>
        <v>0</v>
      </c>
      <c r="Q26" s="66">
        <f t="shared" si="3"/>
        <v>0</v>
      </c>
    </row>
    <row r="27" spans="1:19" x14ac:dyDescent="0.25">
      <c r="A27" s="9" t="s">
        <v>36</v>
      </c>
      <c r="B27" s="4"/>
      <c r="C27" s="3"/>
      <c r="D27" s="36"/>
      <c r="E27" s="9"/>
      <c r="F27" s="74"/>
      <c r="G27" s="110"/>
      <c r="H27" s="60"/>
      <c r="I27" s="9"/>
      <c r="J27" s="74"/>
      <c r="K27" s="3"/>
      <c r="L27" s="60"/>
      <c r="M27" s="9"/>
      <c r="N27" s="74"/>
      <c r="O27" s="3"/>
      <c r="P27" s="60"/>
      <c r="Q27" s="60"/>
    </row>
    <row r="28" spans="1:19" ht="30" x14ac:dyDescent="0.25">
      <c r="A28" s="48" t="s">
        <v>93</v>
      </c>
      <c r="B28" s="54" t="s">
        <v>113</v>
      </c>
      <c r="C28" s="55" t="s">
        <v>4</v>
      </c>
      <c r="D28" s="52"/>
      <c r="E28" s="120">
        <v>1</v>
      </c>
      <c r="F28" s="75">
        <v>0.3</v>
      </c>
      <c r="G28" s="72">
        <v>3</v>
      </c>
      <c r="H28" s="15">
        <f>ROUND(($D28*E28*F28*G28),0)</f>
        <v>0</v>
      </c>
      <c r="I28" s="120">
        <v>1</v>
      </c>
      <c r="J28" s="13">
        <v>0.5</v>
      </c>
      <c r="K28" s="21">
        <v>9</v>
      </c>
      <c r="L28" s="15">
        <f t="shared" si="4"/>
        <v>0</v>
      </c>
      <c r="M28" s="120">
        <v>1</v>
      </c>
      <c r="N28" s="13">
        <v>0.2</v>
      </c>
      <c r="O28" s="21">
        <v>2</v>
      </c>
      <c r="P28" s="15">
        <f t="shared" si="5"/>
        <v>0</v>
      </c>
      <c r="Q28" s="66">
        <f t="shared" si="3"/>
        <v>0</v>
      </c>
    </row>
    <row r="29" spans="1:19" ht="60" customHeight="1" thickBot="1" x14ac:dyDescent="0.3">
      <c r="A29" s="56" t="s">
        <v>94</v>
      </c>
      <c r="B29" s="57" t="s">
        <v>114</v>
      </c>
      <c r="C29" s="58" t="s">
        <v>4</v>
      </c>
      <c r="D29" s="59"/>
      <c r="E29" s="121">
        <v>1</v>
      </c>
      <c r="F29" s="76">
        <v>0.2</v>
      </c>
      <c r="G29" s="88">
        <v>3</v>
      </c>
      <c r="H29" s="15">
        <f t="shared" si="0"/>
        <v>0</v>
      </c>
      <c r="I29" s="121">
        <v>1</v>
      </c>
      <c r="J29" s="83">
        <v>0.5</v>
      </c>
      <c r="K29" s="70">
        <v>9</v>
      </c>
      <c r="L29" s="15">
        <f t="shared" si="4"/>
        <v>0</v>
      </c>
      <c r="M29" s="121">
        <v>1</v>
      </c>
      <c r="N29" s="83">
        <v>0.1</v>
      </c>
      <c r="O29" s="70">
        <v>2</v>
      </c>
      <c r="P29" s="15">
        <f t="shared" si="5"/>
        <v>0</v>
      </c>
      <c r="Q29" s="67">
        <f t="shared" si="3"/>
        <v>0</v>
      </c>
    </row>
    <row r="30" spans="1:19" ht="15.75" x14ac:dyDescent="0.25">
      <c r="A30" s="156" t="s">
        <v>103</v>
      </c>
      <c r="B30" s="157"/>
      <c r="C30" s="157"/>
      <c r="D30" s="158"/>
      <c r="E30" s="117"/>
      <c r="F30" s="77"/>
      <c r="G30" s="118"/>
      <c r="H30" s="61">
        <f>ROUND(SUM(H6:H29),0)</f>
        <v>0</v>
      </c>
      <c r="I30" s="117"/>
      <c r="J30" s="84"/>
      <c r="K30" s="71"/>
      <c r="L30" s="61">
        <f>ROUND(SUM(L6:L29),0)</f>
        <v>0</v>
      </c>
      <c r="M30" s="117"/>
      <c r="N30" s="84"/>
      <c r="O30" s="118"/>
      <c r="P30" s="61">
        <f>ROUND(SUM(P6:P29),0)</f>
        <v>0</v>
      </c>
      <c r="Q30" s="61">
        <f>ROUND(SUM(Q6:Q29),0)</f>
        <v>0</v>
      </c>
      <c r="S30" s="35"/>
    </row>
    <row r="31" spans="1:19" ht="15.75" x14ac:dyDescent="0.25">
      <c r="A31" s="126" t="s">
        <v>104</v>
      </c>
      <c r="B31" s="127"/>
      <c r="C31" s="127"/>
      <c r="D31" s="159"/>
      <c r="E31" s="111"/>
      <c r="F31" s="78"/>
      <c r="G31" s="112"/>
      <c r="H31" s="62">
        <f>ROUND((H30*0.19),0)</f>
        <v>0</v>
      </c>
      <c r="I31" s="111"/>
      <c r="J31" s="85"/>
      <c r="K31" s="21"/>
      <c r="L31" s="62">
        <f>ROUND((L30*0.19),0)</f>
        <v>0</v>
      </c>
      <c r="M31" s="111"/>
      <c r="N31" s="85"/>
      <c r="O31" s="112"/>
      <c r="P31" s="62">
        <f>ROUND((P30*0.19),0)</f>
        <v>0</v>
      </c>
      <c r="Q31" s="62">
        <f>ROUND((Q30*0.19),0)</f>
        <v>0</v>
      </c>
      <c r="S31" s="35"/>
    </row>
    <row r="32" spans="1:19" ht="16.5" thickBot="1" x14ac:dyDescent="0.3">
      <c r="A32" s="128" t="s">
        <v>105</v>
      </c>
      <c r="B32" s="129"/>
      <c r="C32" s="129"/>
      <c r="D32" s="160"/>
      <c r="E32" s="113"/>
      <c r="F32" s="79"/>
      <c r="G32" s="114"/>
      <c r="H32" s="63">
        <f>ROUND((H30+H31),0)</f>
        <v>0</v>
      </c>
      <c r="I32" s="113"/>
      <c r="J32" s="86"/>
      <c r="K32" s="28"/>
      <c r="L32" s="63">
        <f>ROUND((L30+L31),0)</f>
        <v>0</v>
      </c>
      <c r="M32" s="113"/>
      <c r="N32" s="86"/>
      <c r="O32" s="114"/>
      <c r="P32" s="63">
        <f>ROUND((P30+P31),0)</f>
        <v>0</v>
      </c>
      <c r="Q32" s="63">
        <f>ROUND((Q30+Q31),0)</f>
        <v>0</v>
      </c>
      <c r="S32" s="108"/>
    </row>
    <row r="33" spans="1:19" ht="27" customHeight="1" thickBot="1" x14ac:dyDescent="0.3">
      <c r="S33" s="109"/>
    </row>
    <row r="34" spans="1:19" s="68" customFormat="1" ht="81.75" customHeight="1" thickBot="1" x14ac:dyDescent="0.3">
      <c r="A34" s="104" t="s">
        <v>109</v>
      </c>
      <c r="B34" s="154" t="s">
        <v>120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05"/>
      <c r="S34" s="106"/>
    </row>
    <row r="35" spans="1:19" x14ac:dyDescent="0.25">
      <c r="Q35" s="69"/>
    </row>
  </sheetData>
  <mergeCells count="14">
    <mergeCell ref="A2:Q2"/>
    <mergeCell ref="A3:Q3"/>
    <mergeCell ref="A1:Q1"/>
    <mergeCell ref="B34:Q34"/>
    <mergeCell ref="I4:L4"/>
    <mergeCell ref="M4:P4"/>
    <mergeCell ref="A30:D30"/>
    <mergeCell ref="A31:D31"/>
    <mergeCell ref="A32:D32"/>
    <mergeCell ref="A4:A5"/>
    <mergeCell ref="B4:B5"/>
    <mergeCell ref="C4:C5"/>
    <mergeCell ref="D4:D5"/>
    <mergeCell ref="E4:H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2.5 Arauca</vt:lpstr>
      <vt:lpstr>INTERV BARAYA</vt:lpstr>
      <vt:lpstr>'INTERV BARAYA'!Área_de_impresión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Jenny Johana Bautista Moreno  (Duval Ltda)</cp:lastModifiedBy>
  <cp:lastPrinted>2018-07-31T22:22:50Z</cp:lastPrinted>
  <dcterms:created xsi:type="dcterms:W3CDTF">2018-07-31T04:14:53Z</dcterms:created>
  <dcterms:modified xsi:type="dcterms:W3CDTF">2019-07-02T22:23:53Z</dcterms:modified>
</cp:coreProperties>
</file>