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8001827\Documents\ECP - VDS\2. Projects\2.0 Vias por imp\Nuevo Proceso\"/>
    </mc:Choice>
  </mc:AlternateContent>
  <bookViews>
    <workbookView xWindow="-15" yWindow="3855" windowWidth="20520" windowHeight="3900" firstSheet="1" activeTab="1"/>
  </bookViews>
  <sheets>
    <sheet name="INTERVENTORIA" sheetId="1" state="hidden" r:id="rId1"/>
    <sheet name="Factor Multiplicador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PJ50" localSheetId="1">#REF!</definedName>
    <definedName name="_____PJ50">#REF!</definedName>
    <definedName name="_____pj51" localSheetId="1">#REF!</definedName>
    <definedName name="_____pj51">#REF!</definedName>
    <definedName name="____PJ50" localSheetId="1">#REF!</definedName>
    <definedName name="____PJ50">#REF!</definedName>
    <definedName name="____pj51" localSheetId="1">#REF!</definedName>
    <definedName name="____pj51">#REF!</definedName>
    <definedName name="___PJ50" localSheetId="1">#REF!</definedName>
    <definedName name="___PJ50">#REF!</definedName>
    <definedName name="___pj51" localSheetId="1">#REF!</definedName>
    <definedName name="___pj51">#REF!</definedName>
    <definedName name="__PJ50" localSheetId="1">#REF!</definedName>
    <definedName name="__PJ50">#REF!</definedName>
    <definedName name="__pj51" localSheetId="1">#REF!</definedName>
    <definedName name="__pj51">#REF!</definedName>
    <definedName name="_APU221" localSheetId="1">#REF!</definedName>
    <definedName name="_APU221">#REF!</definedName>
    <definedName name="_APU465" localSheetId="1">[1]!absc</definedName>
    <definedName name="_APU465">[1]!absc</definedName>
    <definedName name="_PJ50" localSheetId="1">#REF!</definedName>
    <definedName name="_PJ50" localSheetId="0">#REF!</definedName>
    <definedName name="_PJ50">#REF!</definedName>
    <definedName name="_pj51" localSheetId="1">#REF!</definedName>
    <definedName name="_pj51" localSheetId="0">#REF!</definedName>
    <definedName name="_pj51">#REF!</definedName>
    <definedName name="A" localSheetId="1">#REF!</definedName>
    <definedName name="A" localSheetId="0">#REF!</definedName>
    <definedName name="A">#REF!</definedName>
    <definedName name="A_impresión_IM" localSheetId="1">#REF!</definedName>
    <definedName name="A_impresión_IM" localSheetId="0">#REF!</definedName>
    <definedName name="A_impresión_IM">#REF!</definedName>
    <definedName name="absc" localSheetId="0">[2]!absc</definedName>
    <definedName name="absc">#N/A</definedName>
    <definedName name="adoq" localSheetId="1">[3]!absc</definedName>
    <definedName name="adoq">[3]!absc</definedName>
    <definedName name="alc" localSheetId="1">[4]!absc</definedName>
    <definedName name="alc">[4]!absc</definedName>
    <definedName name="AÑOWUIE">'[5]Res-Accide-10'!$R$2:$R$7</definedName>
    <definedName name="APU" localSheetId="1">[6]!absc</definedName>
    <definedName name="APU">[6]!absc</definedName>
    <definedName name="APU221.1" localSheetId="1">#REF!</definedName>
    <definedName name="APU221.1">#REF!</definedName>
    <definedName name="APU221.2" localSheetId="1">#REF!</definedName>
    <definedName name="APU221.2">#REF!</definedName>
    <definedName name="_xlnm.Print_Area" localSheetId="1">'Factor Multiplicador'!$A$1:$I$70</definedName>
    <definedName name="_xlnm.Print_Area" localSheetId="0">INTERVENTORIA!$A$1:$I$63</definedName>
    <definedName name="_xlnm.Print_Area">#REF!</definedName>
    <definedName name="asdfñk" localSheetId="1">[2]!absc</definedName>
    <definedName name="asdfñk">[2]!absc</definedName>
    <definedName name="auto1" localSheetId="1">#REF!</definedName>
    <definedName name="auto1" localSheetId="0">#REF!</definedName>
    <definedName name="auto1">#REF!</definedName>
    <definedName name="auto2" localSheetId="1">#REF!</definedName>
    <definedName name="auto2" localSheetId="0">#REF!</definedName>
    <definedName name="auto2">#REF!</definedName>
    <definedName name="b" localSheetId="1">#REF!</definedName>
    <definedName name="b" localSheetId="0">#REF!</definedName>
    <definedName name="b">#REF!</definedName>
    <definedName name="_xlnm.Database" localSheetId="1">#REF!</definedName>
    <definedName name="_xlnm.Database" localSheetId="0">#REF!</definedName>
    <definedName name="_xlnm.Database">#REF!</definedName>
    <definedName name="C_" localSheetId="1">#REF!</definedName>
    <definedName name="C_" localSheetId="0">#REF!</definedName>
    <definedName name="C_">#REF!</definedName>
    <definedName name="CANT" localSheetId="1">#REF!</definedName>
    <definedName name="CANT" localSheetId="0">#REF!</definedName>
    <definedName name="CANT">#REF!</definedName>
    <definedName name="CCCCCC" localSheetId="1">'[7]A. P. U.'!#REF!</definedName>
    <definedName name="CCCCCC">'[7]A. P. U.'!#REF!</definedName>
    <definedName name="ccto210" localSheetId="1">#REF!</definedName>
    <definedName name="ccto210" localSheetId="0">#REF!</definedName>
    <definedName name="ccto210">#REF!</definedName>
    <definedName name="DD" localSheetId="1">#REF!</definedName>
    <definedName name="DD">#REF!</definedName>
    <definedName name="diego" localSheetId="1">#REF!</definedName>
    <definedName name="diego">#REF!</definedName>
    <definedName name="diego1" localSheetId="1">#REF!</definedName>
    <definedName name="diego1">#REF!</definedName>
    <definedName name="EQUIPO" localSheetId="1">#REF!</definedName>
    <definedName name="EQUIPO" localSheetId="0">#REF!</definedName>
    <definedName name="EQUIPO">#REF!</definedName>
    <definedName name="EXCROC" localSheetId="0">'[8]Análisis de precios'!$H$52</definedName>
    <definedName name="EXCROC">'[9]Análisis de precios'!$H$52</definedName>
    <definedName name="fd" localSheetId="1">'[7]A. P. U.'!#REF!</definedName>
    <definedName name="fd">'[7]A. P. U.'!#REF!</definedName>
    <definedName name="GKJDGDIJZ">"Imagen 3"</definedName>
    <definedName name="GRUPO1" localSheetId="1">#REF!</definedName>
    <definedName name="GRUPO1" localSheetId="0">#REF!</definedName>
    <definedName name="GRUPO1">#REF!</definedName>
    <definedName name="GRUPO2" localSheetId="1">#REF!</definedName>
    <definedName name="GRUPO2" localSheetId="0">#REF!</definedName>
    <definedName name="GRUPO2">#REF!</definedName>
    <definedName name="HOJA1" localSheetId="1">#REF!</definedName>
    <definedName name="HOJA1" localSheetId="0">#REF!</definedName>
    <definedName name="HOJA1">#REF!</definedName>
    <definedName name="I" localSheetId="1">#REF!</definedName>
    <definedName name="I" localSheetId="0">#REF!</definedName>
    <definedName name="I">#REF!</definedName>
    <definedName name="IF" localSheetId="1">'[7]A. P. U.'!#REF!</definedName>
    <definedName name="IF" localSheetId="0">'[7]A. P. U.'!#REF!</definedName>
    <definedName name="IF">'[7]A. P. U.'!#REF!</definedName>
    <definedName name="inf" localSheetId="1">#REF!</definedName>
    <definedName name="inf" localSheetId="0">#REF!</definedName>
    <definedName name="inf">#REF!</definedName>
    <definedName name="INFG" localSheetId="1">#REF!</definedName>
    <definedName name="INFG" localSheetId="0">#REF!</definedName>
    <definedName name="INFG">#REF!</definedName>
    <definedName name="INV_11">'[10]PR 1'!$A$2:$N$655</definedName>
    <definedName name="ITEM" localSheetId="1">#REF!</definedName>
    <definedName name="ITEM" localSheetId="0">#REF!</definedName>
    <definedName name="ITEM">#REF!</definedName>
    <definedName name="LICITACION" localSheetId="1">#REF!</definedName>
    <definedName name="LICITACION" localSheetId="0">#REF!</definedName>
    <definedName name="LICITACION">#REF!</definedName>
    <definedName name="LOCA" localSheetId="1">[11]!absc</definedName>
    <definedName name="LOCA" localSheetId="0">[6]!absc</definedName>
    <definedName name="LOCA">[11]!absc</definedName>
    <definedName name="LOCA1" localSheetId="1">[6]!absc</definedName>
    <definedName name="LOCA1">[6]!absc</definedName>
    <definedName name="MAL" localSheetId="1">'[12]Estado Resumen'!#REF!&lt;2.5</definedName>
    <definedName name="MAL">'[12]Estado Resumen'!#REF!&lt;2.5</definedName>
    <definedName name="MALO" localSheetId="1">'[13]ESTADO VÍA-CRIT.TECNICO'!#REF!&lt;2.5</definedName>
    <definedName name="MALO">'[13]ESTADO VÍA-CRIT.TECNICO'!#REF!&lt;2.5</definedName>
    <definedName name="MAT" localSheetId="1">#REF!</definedName>
    <definedName name="MAT" localSheetId="0">#REF!</definedName>
    <definedName name="MAT">#REF!</definedName>
    <definedName name="NM" localSheetId="1">#REF!</definedName>
    <definedName name="NM" localSheetId="0">#REF!</definedName>
    <definedName name="NM">#REF!</definedName>
    <definedName name="NNN" localSheetId="1">[1]!absc</definedName>
    <definedName name="NNN">[1]!absc</definedName>
    <definedName name="NOMBRE" localSheetId="1">#REF!</definedName>
    <definedName name="NOMBRE" localSheetId="0">#REF!</definedName>
    <definedName name="NOMBRE">#REF!</definedName>
    <definedName name="ooo" localSheetId="1">#REF!</definedName>
    <definedName name="ooo" localSheetId="0">#REF!</definedName>
    <definedName name="ooo">#REF!</definedName>
    <definedName name="PRE" localSheetId="1">#REF!</definedName>
    <definedName name="PRE" localSheetId="0">#REF!</definedName>
    <definedName name="PRE">#REF!</definedName>
    <definedName name="Print_Area_MI" localSheetId="1">#REF!</definedName>
    <definedName name="Print_Area_MI" localSheetId="0">#REF!</definedName>
    <definedName name="Print_Area_MI">#REF!</definedName>
    <definedName name="PRUEBA2" localSheetId="1">#REF!</definedName>
    <definedName name="PRUEBA2" localSheetId="0">#REF!</definedName>
    <definedName name="PRUEBA2">#REF!</definedName>
    <definedName name="REG">'[12]Estado Resumen'!XFC1&gt;2.5</definedName>
    <definedName name="REGULAR">'[13]ESTADO VÍA-CRIT.TECNICO'!XFC1&gt;2.5</definedName>
    <definedName name="rell" localSheetId="1">#REF!</definedName>
    <definedName name="rell" localSheetId="0">#REF!</definedName>
    <definedName name="rell">#REF!</definedName>
    <definedName name="RELLG" localSheetId="1">#REF!</definedName>
    <definedName name="RELLG" localSheetId="0">#REF!</definedName>
    <definedName name="RELLG">#REF!</definedName>
    <definedName name="t" localSheetId="1">[1]!absc</definedName>
    <definedName name="t">[1]!absc</definedName>
    <definedName name="TABLA" localSheetId="1">#REF!</definedName>
    <definedName name="TABLA" localSheetId="0">#REF!</definedName>
    <definedName name="TABLA">#REF!</definedName>
    <definedName name="TITULO" localSheetId="1">#REF!</definedName>
    <definedName name="TITULO" localSheetId="0">#REF!</definedName>
    <definedName name="TITULO">#REF!</definedName>
    <definedName name="TOTAL" localSheetId="1">#REF!</definedName>
    <definedName name="TOTAL" localSheetId="0">#REF!</definedName>
    <definedName name="TOTAL">#REF!</definedName>
    <definedName name="TRAT">[14]desmonte!$E$48</definedName>
    <definedName name="U" localSheetId="1">#REF!</definedName>
    <definedName name="U" localSheetId="0">#REF!</definedName>
    <definedName name="U">#REF!</definedName>
    <definedName name="valor1" localSheetId="1">#REF!</definedName>
    <definedName name="valor1" localSheetId="0">#REF!</definedName>
    <definedName name="valor1">#REF!</definedName>
    <definedName name="valor2" localSheetId="1">#REF!</definedName>
    <definedName name="valor2" localSheetId="0">#REF!</definedName>
    <definedName name="valor2">#REF!</definedName>
    <definedName name="VALOR3" localSheetId="1">#REF!</definedName>
    <definedName name="VALOR3" localSheetId="0">#REF!</definedName>
    <definedName name="VALOR3">#REF!</definedName>
    <definedName name="VVV" localSheetId="1">#REF!</definedName>
    <definedName name="VVV">#REF!</definedName>
    <definedName name="WER">'[5]Res-Accide-10'!$S$2:$S$7</definedName>
    <definedName name="WILSON" localSheetId="1">'[5]Res-Accide-10'!#REF!</definedName>
    <definedName name="WILSON">'[5]Res-Accide-10'!#REF!</definedName>
    <definedName name="XXXXXXXXXX" localSheetId="1">#REF!</definedName>
    <definedName name="XXXXXXXXXX">#REF!</definedName>
    <definedName name="XXXXXXXXXXXX" localSheetId="1">#REF!</definedName>
    <definedName name="XXXXXXXXXXXX">#REF!</definedName>
    <definedName name="ZZZZZZZZZZZ" localSheetId="1">'[7]A. P. U.'!#REF!</definedName>
    <definedName name="ZZZZZZZZZZZ">'[7]A. P. U.'!#REF!</definedName>
  </definedNames>
  <calcPr calcId="152511"/>
</workbook>
</file>

<file path=xl/calcChain.xml><?xml version="1.0" encoding="utf-8"?>
<calcChain xmlns="http://schemas.openxmlformats.org/spreadsheetml/2006/main">
  <c r="I67" i="3" l="1"/>
  <c r="I61" i="3"/>
  <c r="I55" i="3"/>
  <c r="I45" i="3"/>
  <c r="I28" i="3"/>
  <c r="G46" i="1"/>
  <c r="G45" i="1"/>
  <c r="H45" i="1"/>
  <c r="G42" i="1"/>
  <c r="G41" i="1"/>
  <c r="G40" i="1"/>
  <c r="H40" i="1"/>
  <c r="G43" i="1"/>
  <c r="H43" i="1"/>
  <c r="G39" i="1"/>
  <c r="H28" i="1"/>
  <c r="H29" i="1"/>
  <c r="H25" i="1"/>
  <c r="H26" i="1"/>
  <c r="H27" i="1"/>
  <c r="H24" i="1"/>
  <c r="H14" i="1"/>
  <c r="H30" i="1"/>
  <c r="H32" i="1"/>
  <c r="H15" i="1"/>
  <c r="H17" i="1"/>
  <c r="H18" i="1"/>
  <c r="H19" i="1"/>
  <c r="H20" i="1"/>
  <c r="H21" i="1"/>
  <c r="H22" i="1"/>
  <c r="H16" i="1"/>
  <c r="H39" i="1"/>
  <c r="H42" i="1"/>
  <c r="H46" i="1"/>
  <c r="H47" i="1"/>
  <c r="H48" i="1"/>
  <c r="H50" i="1"/>
  <c r="H51" i="1"/>
  <c r="H52" i="1"/>
  <c r="I20" i="3"/>
  <c r="I69" i="3" s="1"/>
</calcChain>
</file>

<file path=xl/sharedStrings.xml><?xml version="1.0" encoding="utf-8"?>
<sst xmlns="http://schemas.openxmlformats.org/spreadsheetml/2006/main" count="193" uniqueCount="171">
  <si>
    <t>CANT.</t>
  </si>
  <si>
    <t>CODIGO CUBS</t>
  </si>
  <si>
    <t>CARGO / OFICIO</t>
  </si>
  <si>
    <t>DEDICACION</t>
  </si>
  <si>
    <t>VALOR</t>
  </si>
  <si>
    <t>VALOR PARCIAL</t>
  </si>
  <si>
    <t>PARCIAL ($)</t>
  </si>
  <si>
    <t>COSTOS DIRECTOS DE PERSONAL</t>
  </si>
  <si>
    <t>PERSONAL PROFESIONAL</t>
  </si>
  <si>
    <t>2.8.11.1.2</t>
  </si>
  <si>
    <t>Director de Proyecto</t>
  </si>
  <si>
    <t>2.8.11.1.12</t>
  </si>
  <si>
    <t>Ingeniero Residente</t>
  </si>
  <si>
    <t>2.8.11.1.3</t>
  </si>
  <si>
    <t>Especialista en geotecnia</t>
  </si>
  <si>
    <t>Especialista Ambiental</t>
  </si>
  <si>
    <t>PERSONAL TÉCNICO</t>
  </si>
  <si>
    <t>PERSONAL ADMINISTRATIVO</t>
  </si>
  <si>
    <t>2.8.11.3</t>
  </si>
  <si>
    <t>Secretaria</t>
  </si>
  <si>
    <t>PERSONAL AUXILIAR TÉCNICO</t>
  </si>
  <si>
    <t>FACTOR MULTIPLICADOR (6)</t>
  </si>
  <si>
    <t xml:space="preserve">TOTAL COSTOS DE PERSONAL = (5) * (6) = (A) </t>
  </si>
  <si>
    <t>CUBS</t>
  </si>
  <si>
    <t>CONCEPTO</t>
  </si>
  <si>
    <t>TIEMPO DE</t>
  </si>
  <si>
    <t>UNIDAD</t>
  </si>
  <si>
    <t>UTILIZACIÓN</t>
  </si>
  <si>
    <t>TOTAL ($)</t>
  </si>
  <si>
    <t>OTROS COSTOS DIRECTOS</t>
  </si>
  <si>
    <t>2.8.11.9.5</t>
  </si>
  <si>
    <t>2.8.11.9.4</t>
  </si>
  <si>
    <t>2.8.11</t>
  </si>
  <si>
    <t>2.35.21</t>
  </si>
  <si>
    <t>TOTAL OTROS COSTOS DIRECTOS = SUMATORIA DE (17) = (B)</t>
  </si>
  <si>
    <t>COSTO BÁSICO = (A) + (B) = (C)</t>
  </si>
  <si>
    <t>RESERVA PARA AJUSTES  = (D)</t>
  </si>
  <si>
    <t>SUBTOTAL = (C) + (D) = (E)</t>
  </si>
  <si>
    <t>IVA = 16% * (E) = (F)</t>
  </si>
  <si>
    <t>COSTO TOTAL = (E) + (F)</t>
  </si>
  <si>
    <t>NOTAS:</t>
  </si>
  <si>
    <t>Especialista Estructural</t>
  </si>
  <si>
    <t xml:space="preserve"> </t>
  </si>
  <si>
    <t>Especialista en hidraulica o hidrologia</t>
  </si>
  <si>
    <t>Especialista en Vias o Transporte</t>
  </si>
  <si>
    <t>Ingeniero Residente Auxiliar</t>
  </si>
  <si>
    <t>2.8.11.1.13</t>
  </si>
  <si>
    <t>2.8.11.1.6</t>
  </si>
  <si>
    <t>COSTOS DE ALQUILER DE EQUIPOS</t>
  </si>
  <si>
    <t>PASAJES AEREO Y VIATICOS</t>
  </si>
  <si>
    <t>Transporte terrestre personal técnico, auxiliar técnico y Administrativo</t>
  </si>
  <si>
    <t>2.8.11.9.2</t>
  </si>
  <si>
    <t xml:space="preserve">Viaticos Director </t>
  </si>
  <si>
    <t>Viaticos Especialistas</t>
  </si>
  <si>
    <t xml:space="preserve">OTROS COSTOS </t>
  </si>
  <si>
    <t>NOMBRE DEL PROPONENTE</t>
  </si>
  <si>
    <t>FECHA</t>
  </si>
  <si>
    <t>NOMBRE DEL REPRESENTANTE LEGAL</t>
  </si>
  <si>
    <t>C.C. No.________________________ de _________</t>
  </si>
  <si>
    <t>(Firma del Representante Legal)</t>
  </si>
  <si>
    <t>SUELDO</t>
  </si>
  <si>
    <t>Mensual</t>
  </si>
  <si>
    <t xml:space="preserve">PRIMA </t>
  </si>
  <si>
    <t>REGIONAL</t>
  </si>
  <si>
    <t>H/MES</t>
  </si>
  <si>
    <t>PARTICIPACION</t>
  </si>
  <si>
    <t>MES</t>
  </si>
  <si>
    <t>Especialista en costos y presupuesto</t>
  </si>
  <si>
    <t>Ingeniero apoyo cordinador</t>
  </si>
  <si>
    <t>asistente administrativo</t>
  </si>
  <si>
    <t>Comisión topográfica (Incluye Personal, Equipos y Transporte)</t>
  </si>
  <si>
    <t>dia</t>
  </si>
  <si>
    <t>global segun facturas)</t>
  </si>
  <si>
    <t>Elaboracion de informes,Reproducción de documentos, planos y otros gastos</t>
  </si>
  <si>
    <t>0ficina (incluye servicios publicos)</t>
  </si>
  <si>
    <t>mes</t>
  </si>
  <si>
    <r>
      <t xml:space="preserve">SUBTOTAL COSTOS DE PERSONAL = SUMATORIA DE (15) = </t>
    </r>
    <r>
      <rPr>
        <b/>
        <sz val="9"/>
        <color indexed="8"/>
        <rFont val="Arial"/>
        <family val="2"/>
      </rPr>
      <t>(5)</t>
    </r>
  </si>
  <si>
    <t>Pasajes Aéreos  especialistas(ida y vuelta)</t>
  </si>
  <si>
    <t>Pasajes Aéreos director (ida y vuelta)</t>
  </si>
  <si>
    <t>1. El factor multiplicador no debe exceder de 2.4 o de lo contrario generara rechazo de la propuesta (debe ser menor o igual a 2.4)</t>
  </si>
  <si>
    <t xml:space="preserve">FONDO ADAPTACION </t>
  </si>
  <si>
    <t>INTERVENTORIA TECNICA,  ADMINISTRATIVA, FINANCIERA PARA LOS ESTUDIOS Y DISEÑOS DE LOS SITIOS CRITICOS DEL PROYECTO CARRETERA PONEDERA-CARRETO RUTA 2516 Y RUTA 2515, EN EL DEPARTAMENTO DEL ATLANTICO.</t>
  </si>
  <si>
    <t>CONVOCATORIA ABIERTA FA-CA-XXX-2012</t>
  </si>
  <si>
    <t>PORCENTAJE</t>
  </si>
  <si>
    <t>1.</t>
  </si>
  <si>
    <t>Salarios y Prestaciones Sociales de Personal Facturable</t>
  </si>
  <si>
    <t>1.1.</t>
  </si>
  <si>
    <t xml:space="preserve">Salarios </t>
  </si>
  <si>
    <t>1.2.</t>
  </si>
  <si>
    <t>Prima anual (legal)</t>
  </si>
  <si>
    <t>1.3.</t>
  </si>
  <si>
    <t>Cesantía</t>
  </si>
  <si>
    <t>1.4.</t>
  </si>
  <si>
    <t>Intereses de cesantía</t>
  </si>
  <si>
    <t>1.5.</t>
  </si>
  <si>
    <t>Vacaciones</t>
  </si>
  <si>
    <t>1.6.</t>
  </si>
  <si>
    <t>Seguridad Social (salud + pensión)</t>
  </si>
  <si>
    <t>1.7.</t>
  </si>
  <si>
    <t>Caja de Compensación Familiar</t>
  </si>
  <si>
    <t>1.8.</t>
  </si>
  <si>
    <t>1.9.</t>
  </si>
  <si>
    <t>Sena</t>
  </si>
  <si>
    <t>1.10.</t>
  </si>
  <si>
    <t>ICBF</t>
  </si>
  <si>
    <t>1.11.</t>
  </si>
  <si>
    <t>1.12.</t>
  </si>
  <si>
    <t>Dotación</t>
  </si>
  <si>
    <t>Sub-total</t>
  </si>
  <si>
    <t>2.</t>
  </si>
  <si>
    <t>Gastos Directos</t>
  </si>
  <si>
    <t>2.1.</t>
  </si>
  <si>
    <t>2.2.</t>
  </si>
  <si>
    <t>3.2.</t>
  </si>
  <si>
    <t>3.</t>
  </si>
  <si>
    <t>Gastos Generales</t>
  </si>
  <si>
    <t>3.1.</t>
  </si>
  <si>
    <t>Preparación de Propuesta</t>
  </si>
  <si>
    <t xml:space="preserve">Asesoria Contable Tributaria  y Juridica </t>
  </si>
  <si>
    <t>3.3.</t>
  </si>
  <si>
    <t>Equipos y mantenimiento Oficina (Aseo)</t>
  </si>
  <si>
    <t>3.4.</t>
  </si>
  <si>
    <t>Gastos de vehículo</t>
  </si>
  <si>
    <t>3.5.</t>
  </si>
  <si>
    <t>Seguros de robo e incendio</t>
  </si>
  <si>
    <t>3.6.</t>
  </si>
  <si>
    <t>Documentación Técnica</t>
  </si>
  <si>
    <t>3.7.</t>
  </si>
  <si>
    <t>Papelería y útiles de oficina</t>
  </si>
  <si>
    <t>3.8.</t>
  </si>
  <si>
    <t>Personal Administrativo no facturado</t>
  </si>
  <si>
    <t>3.9.</t>
  </si>
  <si>
    <t>Personal Profesional no facturado</t>
  </si>
  <si>
    <t>3.10.</t>
  </si>
  <si>
    <t>Depreciación de muebles y equipos</t>
  </si>
  <si>
    <t>3.11.</t>
  </si>
  <si>
    <t>Licenciamiento de software</t>
  </si>
  <si>
    <t>Correo y otros</t>
  </si>
  <si>
    <t>Gastos de Representación</t>
  </si>
  <si>
    <t>4.</t>
  </si>
  <si>
    <t>Costos Directos no Reembolsables</t>
  </si>
  <si>
    <t>Poliza de Calidad</t>
  </si>
  <si>
    <t>Póliza Cumplimiento</t>
  </si>
  <si>
    <t>Póliza Salarios y prestaciones Sociales</t>
  </si>
  <si>
    <t>Retefuente</t>
  </si>
  <si>
    <t>ReteICA</t>
  </si>
  <si>
    <t>5.</t>
  </si>
  <si>
    <t>T  O  T  A  L</t>
  </si>
  <si>
    <t>ANEXO 1. PRESUPUESTO OFICIAL</t>
  </si>
  <si>
    <t>ITEM</t>
  </si>
  <si>
    <t>ANEXO 19.</t>
  </si>
  <si>
    <t>OTROS</t>
  </si>
  <si>
    <t>5.1</t>
  </si>
  <si>
    <t>5.2</t>
  </si>
  <si>
    <t>ARL</t>
  </si>
  <si>
    <t>Arriendo oficina fuera de los sitios de Obra (a todo Costo)</t>
  </si>
  <si>
    <t>Otros</t>
  </si>
  <si>
    <t>Otros (Auxilios varios, prestaciones extralegales, Incapacidades no cubertas, etc.)</t>
  </si>
  <si>
    <t>Gastos de Viajes y viaticos</t>
  </si>
  <si>
    <t>3.12.</t>
  </si>
  <si>
    <t>3.13.</t>
  </si>
  <si>
    <t>6.</t>
  </si>
  <si>
    <t>6.1</t>
  </si>
  <si>
    <t>6.2</t>
  </si>
  <si>
    <t>HONORARIOS</t>
  </si>
  <si>
    <t>Porcentajes de Honorarios</t>
  </si>
  <si>
    <t>2.3.</t>
  </si>
  <si>
    <t>Servicios sanitarios</t>
  </si>
  <si>
    <t>Acometidas temporales (opcionales, si son requeridas)</t>
  </si>
  <si>
    <t>2.4.</t>
  </si>
  <si>
    <t>CÁLCULO DEL FACTOR MULTIPLICADOR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</si>
</sst>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5" formatCode="&quot;$&quot;\ #,##0_);[Red]\(&quot;$&quot;\ #,##0\)"/>
    <numFmt numFmtId="169" formatCode="_(* #,##0_);_(* \(#,##0\);_(* &quot;-&quot;_);_(@_)"/>
    <numFmt numFmtId="170" formatCode="_(&quot;$&quot;\ * #,##0.00_);_(&quot;$&quot;\ * \(#,##0.00\);_(&quot;$&quot;\ * &quot;-&quot;??_);_(@_)"/>
    <numFmt numFmtId="171" formatCode="_(* #,##0.00_);_(* \(#,##0.00\);_(* &quot;-&quot;??_);_(@_)"/>
    <numFmt numFmtId="172" formatCode="_-* #,##0.00\ &quot;€&quot;_-;\-* #,##0.00\ &quot;€&quot;_-;_-* &quot;-&quot;??\ &quot;€&quot;_-;_-@_-"/>
    <numFmt numFmtId="173" formatCode="_-* #,##0.00\ _€_-;\-* #,##0.00\ _€_-;_-* &quot;-&quot;??\ _€_-;_-@_-"/>
    <numFmt numFmtId="174" formatCode="_(* #,##0_);_(* \(#,##0\);_(* &quot;-&quot;??_);_(@_)"/>
    <numFmt numFmtId="175" formatCode="[$$-500A]#,##0.00"/>
    <numFmt numFmtId="176" formatCode="_ * #,##0.00_ ;_ * \-#,##0.00_ ;_ * &quot;-&quot;??_ ;_ @_ "/>
    <numFmt numFmtId="177" formatCode="[$$-500A]\ #,##0.00"/>
    <numFmt numFmtId="178" formatCode="_-* #,##0\ &quot;Pts&quot;_-;\-* #,##0\ &quot;Pts&quot;_-;_-* &quot;-&quot;\ &quot;Pts&quot;_-;_-@_-"/>
    <numFmt numFmtId="179" formatCode="_-* #,##0.00\ &quot;Pts&quot;_-;\-* #,##0.00\ &quot;Pts&quot;_-;_-* &quot;-&quot;??\ &quot;Pts&quot;_-;_-@_-"/>
    <numFmt numFmtId="180" formatCode="\$#,##0\ ;\(\$#,##0\)"/>
    <numFmt numFmtId="181" formatCode="_ [$€-2]\ * #.##0.00_ ;_ [$€-2]\ * \-#.##0.00_ ;_ [$€-2]\ * &quot;-&quot;??_ "/>
    <numFmt numFmtId="182" formatCode="_ [$€-2]\ * #,##0.00_ ;_ [$€-2]\ * \-#,##0.00_ ;_ [$€-2]\ * &quot;-&quot;??_ "/>
    <numFmt numFmtId="183" formatCode="000\°00&quot;´&quot;00&quot;´´&quot;"/>
    <numFmt numFmtId="184" formatCode="_(&quot;$&quot;* #,##0_);_(&quot;$&quot;* \(#,##0\);_(&quot;$&quot;* &quot;-&quot;??_);_(@_)"/>
    <numFmt numFmtId="185" formatCode="_ &quot;$&quot;* #,##0.00_ ;_ &quot;$&quot;* \-#,##0.00_ ;_ &quot;$&quot;* &quot;-&quot;??_ ;_ @_ "/>
    <numFmt numFmtId="186" formatCode="0.0000"/>
    <numFmt numFmtId="187" formatCode="&quot;$&quot;\ #,##0;&quot;$&quot;\ \-#,##0"/>
    <numFmt numFmtId="188" formatCode="_(&quot;$&quot;* #,##0.00_);_(&quot;$&quot;* \(#,##0.00\);_(&quot;$&quot;* &quot;-&quot;??_);_(@_)"/>
    <numFmt numFmtId="189" formatCode="0.000"/>
    <numFmt numFmtId="190" formatCode="dd/mm/yy;@"/>
  </numFmts>
  <fonts count="3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Tahoma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4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u/>
      <sz val="6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9"/>
      <name val="Tahoma"/>
      <family val="2"/>
    </font>
    <font>
      <b/>
      <sz val="26"/>
      <color indexed="8"/>
      <name val="Arial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u/>
      <sz val="11"/>
      <color indexed="8"/>
      <name val="Verdana"/>
      <family val="2"/>
    </font>
    <font>
      <b/>
      <u/>
      <sz val="11"/>
      <color indexed="8"/>
      <name val="Verdana"/>
      <family val="2"/>
    </font>
    <font>
      <sz val="11"/>
      <color indexed="17"/>
      <name val="Verdana"/>
      <family val="2"/>
    </font>
    <font>
      <sz val="11"/>
      <color theme="1"/>
      <name val="Calibri"/>
      <family val="2"/>
      <scheme val="minor"/>
    </font>
    <font>
      <b/>
      <sz val="11"/>
      <color rgb="FF0D0D0D"/>
      <name val="Arial"/>
      <family val="2"/>
    </font>
    <font>
      <sz val="9"/>
      <color theme="1"/>
      <name val="Arial"/>
      <family val="2"/>
    </font>
    <font>
      <sz val="11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DEB3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6699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3">
    <xf numFmtId="0" fontId="0" fillId="0" borderId="0"/>
    <xf numFmtId="2" fontId="2" fillId="0" borderId="0"/>
    <xf numFmtId="3" fontId="16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" fontId="2" fillId="0" borderId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4" fontId="17" fillId="0" borderId="0">
      <protection locked="0"/>
    </xf>
    <xf numFmtId="4" fontId="17" fillId="0" borderId="0">
      <protection locked="0"/>
    </xf>
    <xf numFmtId="4" fontId="18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4" fontId="18" fillId="0" borderId="0">
      <protection locked="0"/>
    </xf>
    <xf numFmtId="2" fontId="16" fillId="0" borderId="0" applyFont="0" applyFill="0" applyBorder="0" applyAlignment="0" applyProtection="0"/>
    <xf numFmtId="183" fontId="2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71" fontId="35" fillId="0" borderId="0" applyFont="0" applyFill="0" applyBorder="0" applyAlignment="0" applyProtection="0"/>
    <xf numFmtId="16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0" fontId="35" fillId="0" borderId="0" applyFont="0" applyFill="0" applyBorder="0" applyAlignment="0" applyProtection="0"/>
    <xf numFmtId="185" fontId="2" fillId="0" borderId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1" fillId="0" borderId="0" applyFont="0" applyFill="0" applyBorder="0" applyAlignment="0" applyProtection="0"/>
    <xf numFmtId="190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3" fillId="0" borderId="0"/>
    <xf numFmtId="0" fontId="2" fillId="0" borderId="0"/>
    <xf numFmtId="0" fontId="1" fillId="0" borderId="0"/>
    <xf numFmtId="0" fontId="2" fillId="0" borderId="0"/>
    <xf numFmtId="0" fontId="24" fillId="0" borderId="0"/>
    <xf numFmtId="0" fontId="8" fillId="0" borderId="0"/>
    <xf numFmtId="0" fontId="2" fillId="0" borderId="0"/>
    <xf numFmtId="10" fontId="1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3" fillId="0" borderId="0">
      <alignment horizontal="center" vertical="center"/>
    </xf>
  </cellStyleXfs>
  <cellXfs count="250">
    <xf numFmtId="0" fontId="0" fillId="0" borderId="0" xfId="0"/>
    <xf numFmtId="0" fontId="2" fillId="0" borderId="0" xfId="58"/>
    <xf numFmtId="0" fontId="5" fillId="0" borderId="0" xfId="58" applyFont="1" applyAlignment="1"/>
    <xf numFmtId="0" fontId="2" fillId="0" borderId="0" xfId="58" applyAlignment="1"/>
    <xf numFmtId="0" fontId="6" fillId="0" borderId="0" xfId="58" applyFont="1" applyAlignment="1">
      <alignment horizontal="center" vertical="center"/>
    </xf>
    <xf numFmtId="0" fontId="7" fillId="0" borderId="1" xfId="58" applyFont="1" applyBorder="1" applyAlignment="1">
      <alignment horizontal="center" vertical="center"/>
    </xf>
    <xf numFmtId="0" fontId="7" fillId="0" borderId="2" xfId="58" applyFont="1" applyBorder="1" applyAlignment="1">
      <alignment horizontal="center" vertical="center"/>
    </xf>
    <xf numFmtId="0" fontId="2" fillId="0" borderId="3" xfId="58" applyBorder="1" applyAlignment="1">
      <alignment vertical="center"/>
    </xf>
    <xf numFmtId="2" fontId="11" fillId="0" borderId="3" xfId="58" applyNumberFormat="1" applyFont="1" applyBorder="1" applyAlignment="1">
      <alignment horizontal="center" vertical="center"/>
    </xf>
    <xf numFmtId="171" fontId="12" fillId="0" borderId="3" xfId="33" applyNumberFormat="1" applyFont="1" applyBorder="1" applyAlignment="1">
      <alignment vertical="center"/>
    </xf>
    <xf numFmtId="0" fontId="12" fillId="0" borderId="3" xfId="58" applyFont="1" applyFill="1" applyBorder="1" applyAlignment="1">
      <alignment vertical="center"/>
    </xf>
    <xf numFmtId="2" fontId="12" fillId="0" borderId="3" xfId="58" applyNumberFormat="1" applyFont="1" applyBorder="1" applyAlignment="1">
      <alignment horizontal="center" vertical="center"/>
    </xf>
    <xf numFmtId="0" fontId="12" fillId="0" borderId="3" xfId="58" applyFont="1" applyBorder="1" applyAlignment="1">
      <alignment vertical="center"/>
    </xf>
    <xf numFmtId="0" fontId="2" fillId="0" borderId="4" xfId="58" applyBorder="1" applyAlignment="1">
      <alignment vertical="center"/>
    </xf>
    <xf numFmtId="0" fontId="12" fillId="0" borderId="5" xfId="58" applyFont="1" applyBorder="1" applyAlignment="1">
      <alignment vertical="center"/>
    </xf>
    <xf numFmtId="0" fontId="12" fillId="0" borderId="2" xfId="58" applyFont="1" applyBorder="1" applyAlignment="1">
      <alignment vertical="center"/>
    </xf>
    <xf numFmtId="175" fontId="9" fillId="0" borderId="2" xfId="58" applyNumberFormat="1" applyFont="1" applyBorder="1" applyAlignment="1">
      <alignment vertical="center"/>
    </xf>
    <xf numFmtId="0" fontId="11" fillId="0" borderId="3" xfId="58" applyFont="1" applyBorder="1" applyAlignment="1">
      <alignment horizontal="center" vertical="center"/>
    </xf>
    <xf numFmtId="174" fontId="11" fillId="0" borderId="3" xfId="33" applyNumberFormat="1" applyFont="1" applyBorder="1" applyAlignment="1">
      <alignment vertical="center"/>
    </xf>
    <xf numFmtId="174" fontId="11" fillId="0" borderId="6" xfId="33" applyNumberFormat="1" applyFont="1" applyBorder="1" applyAlignment="1">
      <alignment vertical="center"/>
    </xf>
    <xf numFmtId="0" fontId="14" fillId="0" borderId="7" xfId="58" applyFont="1" applyBorder="1" applyAlignment="1">
      <alignment vertical="center"/>
    </xf>
    <xf numFmtId="174" fontId="11" fillId="0" borderId="8" xfId="33" applyNumberFormat="1" applyFont="1" applyBorder="1" applyAlignment="1">
      <alignment vertical="center"/>
    </xf>
    <xf numFmtId="0" fontId="11" fillId="0" borderId="3" xfId="58" applyFont="1" applyBorder="1" applyAlignment="1">
      <alignment horizontal="center" vertical="justify" wrapText="1"/>
    </xf>
    <xf numFmtId="0" fontId="11" fillId="0" borderId="5" xfId="58" applyFont="1" applyBorder="1" applyAlignment="1">
      <alignment horizontal="center" vertical="justify" wrapText="1"/>
    </xf>
    <xf numFmtId="0" fontId="14" fillId="0" borderId="9" xfId="58" applyFont="1" applyBorder="1" applyAlignment="1">
      <alignment vertical="center"/>
    </xf>
    <xf numFmtId="1" fontId="10" fillId="0" borderId="10" xfId="58" applyNumberFormat="1" applyFont="1" applyFill="1" applyBorder="1" applyAlignment="1">
      <alignment horizontal="left" vertical="center"/>
    </xf>
    <xf numFmtId="0" fontId="15" fillId="0" borderId="2" xfId="58" applyFont="1" applyBorder="1" applyAlignment="1">
      <alignment vertical="center"/>
    </xf>
    <xf numFmtId="0" fontId="14" fillId="0" borderId="2" xfId="58" applyFont="1" applyBorder="1" applyAlignment="1">
      <alignment vertical="center"/>
    </xf>
    <xf numFmtId="4" fontId="11" fillId="0" borderId="11" xfId="58" applyNumberFormat="1" applyFont="1" applyBorder="1" applyAlignment="1">
      <alignment vertical="center"/>
    </xf>
    <xf numFmtId="0" fontId="2" fillId="0" borderId="12" xfId="58" applyBorder="1" applyAlignment="1">
      <alignment vertical="center"/>
    </xf>
    <xf numFmtId="0" fontId="3" fillId="0" borderId="13" xfId="58" applyFont="1" applyBorder="1" applyAlignment="1">
      <alignment vertical="center"/>
    </xf>
    <xf numFmtId="0" fontId="2" fillId="0" borderId="13" xfId="58" applyBorder="1" applyAlignment="1">
      <alignment vertical="center"/>
    </xf>
    <xf numFmtId="4" fontId="9" fillId="0" borderId="8" xfId="58" applyNumberFormat="1" applyFont="1" applyBorder="1" applyAlignment="1">
      <alignment vertical="center"/>
    </xf>
    <xf numFmtId="0" fontId="2" fillId="0" borderId="14" xfId="58" applyBorder="1" applyAlignment="1">
      <alignment vertical="center"/>
    </xf>
    <xf numFmtId="1" fontId="10" fillId="0" borderId="3" xfId="58" applyNumberFormat="1" applyFont="1" applyFill="1" applyBorder="1" applyAlignment="1">
      <alignment horizontal="left" vertical="center"/>
    </xf>
    <xf numFmtId="0" fontId="3" fillId="0" borderId="3" xfId="58" applyFont="1" applyBorder="1" applyAlignment="1">
      <alignment vertical="center"/>
    </xf>
    <xf numFmtId="171" fontId="12" fillId="0" borderId="6" xfId="33" applyNumberFormat="1" applyFont="1" applyBorder="1" applyAlignment="1">
      <alignment vertical="center"/>
    </xf>
    <xf numFmtId="0" fontId="3" fillId="0" borderId="3" xfId="58" applyFont="1" applyFill="1" applyBorder="1" applyAlignment="1">
      <alignment vertical="center"/>
    </xf>
    <xf numFmtId="4" fontId="9" fillId="0" borderId="6" xfId="58" applyNumberFormat="1" applyFont="1" applyBorder="1" applyAlignment="1">
      <alignment vertical="center"/>
    </xf>
    <xf numFmtId="0" fontId="2" fillId="0" borderId="15" xfId="58" applyBorder="1"/>
    <xf numFmtId="175" fontId="9" fillId="0" borderId="15" xfId="58" applyNumberFormat="1" applyFont="1" applyBorder="1"/>
    <xf numFmtId="175" fontId="9" fillId="0" borderId="0" xfId="58" applyNumberFormat="1" applyFont="1" applyBorder="1"/>
    <xf numFmtId="0" fontId="7" fillId="0" borderId="0" xfId="58" applyFont="1"/>
    <xf numFmtId="0" fontId="5" fillId="0" borderId="0" xfId="58" applyFont="1" applyAlignment="1">
      <alignment horizontal="left"/>
    </xf>
    <xf numFmtId="171" fontId="2" fillId="0" borderId="0" xfId="33" applyNumberFormat="1"/>
    <xf numFmtId="176" fontId="12" fillId="0" borderId="0" xfId="58" applyNumberFormat="1" applyFont="1" applyBorder="1" applyAlignment="1">
      <alignment horizontal="center"/>
    </xf>
    <xf numFmtId="0" fontId="5" fillId="0" borderId="0" xfId="58" applyFont="1"/>
    <xf numFmtId="177" fontId="2" fillId="0" borderId="0" xfId="58" applyNumberFormat="1"/>
    <xf numFmtId="0" fontId="25" fillId="0" borderId="0" xfId="60" applyFont="1" applyAlignment="1">
      <alignment vertical="center" wrapText="1"/>
    </xf>
    <xf numFmtId="0" fontId="25" fillId="0" borderId="0" xfId="60" applyFont="1" applyAlignment="1"/>
    <xf numFmtId="0" fontId="26" fillId="0" borderId="0" xfId="60" applyFont="1" applyAlignment="1"/>
    <xf numFmtId="0" fontId="15" fillId="0" borderId="0" xfId="60" applyFont="1" applyAlignment="1">
      <alignment horizontal="center" vertical="center" wrapText="1"/>
    </xf>
    <xf numFmtId="0" fontId="9" fillId="2" borderId="4" xfId="58" applyFont="1" applyFill="1" applyBorder="1" applyAlignment="1">
      <alignment vertical="center"/>
    </xf>
    <xf numFmtId="0" fontId="12" fillId="0" borderId="3" xfId="0" applyNumberFormat="1" applyFont="1" applyBorder="1" applyAlignment="1">
      <alignment wrapText="1"/>
    </xf>
    <xf numFmtId="0" fontId="12" fillId="0" borderId="16" xfId="0" applyNumberFormat="1" applyFont="1" applyBorder="1"/>
    <xf numFmtId="171" fontId="12" fillId="2" borderId="13" xfId="33" applyNumberFormat="1" applyFont="1" applyFill="1" applyBorder="1" applyAlignment="1">
      <alignment vertical="center"/>
    </xf>
    <xf numFmtId="0" fontId="9" fillId="2" borderId="13" xfId="58" applyFont="1" applyFill="1" applyBorder="1" applyAlignment="1">
      <alignment vertical="center"/>
    </xf>
    <xf numFmtId="0" fontId="12" fillId="0" borderId="10" xfId="58" applyFont="1" applyBorder="1" applyAlignment="1">
      <alignment horizontal="center" vertical="center"/>
    </xf>
    <xf numFmtId="0" fontId="2" fillId="0" borderId="16" xfId="58" applyBorder="1" applyAlignment="1">
      <alignment vertical="center"/>
    </xf>
    <xf numFmtId="171" fontId="12" fillId="2" borderId="13" xfId="33" applyNumberFormat="1" applyFont="1" applyFill="1" applyBorder="1" applyAlignment="1">
      <alignment horizontal="center" vertical="center"/>
    </xf>
    <xf numFmtId="0" fontId="2" fillId="2" borderId="17" xfId="58" applyFill="1" applyBorder="1" applyAlignment="1">
      <alignment horizontal="center" vertical="center"/>
    </xf>
    <xf numFmtId="0" fontId="2" fillId="2" borderId="4" xfId="58" applyFill="1" applyBorder="1" applyAlignment="1">
      <alignment horizontal="center" vertical="center"/>
    </xf>
    <xf numFmtId="171" fontId="12" fillId="2" borderId="4" xfId="33" applyNumberFormat="1" applyFont="1" applyFill="1" applyBorder="1" applyAlignment="1">
      <alignment horizontal="center" vertical="center"/>
    </xf>
    <xf numFmtId="171" fontId="12" fillId="2" borderId="4" xfId="33" applyNumberFormat="1" applyFont="1" applyFill="1" applyBorder="1" applyAlignment="1">
      <alignment vertical="center"/>
    </xf>
    <xf numFmtId="0" fontId="2" fillId="2" borderId="4" xfId="58" applyFill="1" applyBorder="1" applyAlignment="1">
      <alignment vertical="center"/>
    </xf>
    <xf numFmtId="171" fontId="12" fillId="0" borderId="5" xfId="33" applyNumberFormat="1" applyFont="1" applyBorder="1" applyAlignment="1">
      <alignment vertical="center"/>
    </xf>
    <xf numFmtId="0" fontId="9" fillId="3" borderId="18" xfId="58" applyFont="1" applyFill="1" applyBorder="1" applyAlignment="1">
      <alignment horizontal="center" vertical="center"/>
    </xf>
    <xf numFmtId="0" fontId="9" fillId="3" borderId="1" xfId="58" applyFont="1" applyFill="1" applyBorder="1" applyAlignment="1">
      <alignment vertical="center"/>
    </xf>
    <xf numFmtId="0" fontId="3" fillId="3" borderId="1" xfId="58" applyFont="1" applyFill="1" applyBorder="1" applyAlignment="1">
      <alignment vertical="center"/>
    </xf>
    <xf numFmtId="171" fontId="5" fillId="3" borderId="1" xfId="33" applyNumberFormat="1" applyFont="1" applyFill="1" applyBorder="1" applyAlignment="1">
      <alignment horizontal="center" vertical="center"/>
    </xf>
    <xf numFmtId="174" fontId="5" fillId="3" borderId="1" xfId="33" applyNumberFormat="1" applyFont="1" applyFill="1" applyBorder="1" applyAlignment="1">
      <alignment horizontal="center" vertical="center"/>
    </xf>
    <xf numFmtId="0" fontId="5" fillId="3" borderId="19" xfId="58" applyFont="1" applyFill="1" applyBorder="1" applyAlignment="1">
      <alignment horizontal="center" vertical="center"/>
    </xf>
    <xf numFmtId="171" fontId="2" fillId="2" borderId="4" xfId="33" applyNumberFormat="1" applyFill="1" applyBorder="1" applyAlignment="1">
      <alignment vertical="center"/>
    </xf>
    <xf numFmtId="174" fontId="2" fillId="2" borderId="4" xfId="33" applyNumberFormat="1" applyFill="1" applyBorder="1" applyAlignment="1">
      <alignment vertical="center"/>
    </xf>
    <xf numFmtId="0" fontId="2" fillId="2" borderId="20" xfId="58" applyFill="1" applyBorder="1" applyAlignment="1">
      <alignment vertical="center"/>
    </xf>
    <xf numFmtId="171" fontId="12" fillId="0" borderId="2" xfId="33" applyNumberFormat="1" applyFont="1" applyBorder="1" applyAlignment="1">
      <alignment vertical="center"/>
    </xf>
    <xf numFmtId="0" fontId="11" fillId="0" borderId="10" xfId="58" applyFont="1" applyBorder="1" applyAlignment="1">
      <alignment vertical="center"/>
    </xf>
    <xf numFmtId="0" fontId="12" fillId="0" borderId="7" xfId="58" applyFont="1" applyBorder="1" applyAlignment="1">
      <alignment vertical="center"/>
    </xf>
    <xf numFmtId="2" fontId="12" fillId="0" borderId="7" xfId="58" applyNumberFormat="1" applyFont="1" applyBorder="1" applyAlignment="1">
      <alignment vertical="center"/>
    </xf>
    <xf numFmtId="0" fontId="13" fillId="2" borderId="4" xfId="58" applyFont="1" applyFill="1" applyBorder="1" applyAlignment="1">
      <alignment vertical="center"/>
    </xf>
    <xf numFmtId="2" fontId="11" fillId="2" borderId="4" xfId="58" applyNumberFormat="1" applyFont="1" applyFill="1" applyBorder="1" applyAlignment="1">
      <alignment vertical="center"/>
    </xf>
    <xf numFmtId="171" fontId="11" fillId="2" borderId="4" xfId="33" applyNumberFormat="1" applyFont="1" applyFill="1" applyBorder="1" applyAlignment="1">
      <alignment vertical="center"/>
    </xf>
    <xf numFmtId="171" fontId="11" fillId="2" borderId="20" xfId="33" applyNumberFormat="1" applyFont="1" applyFill="1" applyBorder="1" applyAlignment="1">
      <alignment vertical="center"/>
    </xf>
    <xf numFmtId="171" fontId="11" fillId="2" borderId="4" xfId="33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wrapText="1"/>
    </xf>
    <xf numFmtId="171" fontId="11" fillId="2" borderId="1" xfId="33" applyNumberFormat="1" applyFont="1" applyFill="1" applyBorder="1" applyAlignment="1">
      <alignment horizontal="center" vertical="center"/>
    </xf>
    <xf numFmtId="0" fontId="2" fillId="0" borderId="21" xfId="58" applyBorder="1" applyAlignment="1">
      <alignment vertical="center"/>
    </xf>
    <xf numFmtId="0" fontId="3" fillId="0" borderId="16" xfId="58" applyFont="1" applyBorder="1" applyAlignment="1">
      <alignment vertical="center"/>
    </xf>
    <xf numFmtId="4" fontId="12" fillId="0" borderId="22" xfId="58" applyNumberFormat="1" applyFont="1" applyBorder="1" applyAlignment="1">
      <alignment vertical="center"/>
    </xf>
    <xf numFmtId="0" fontId="2" fillId="3" borderId="23" xfId="58" applyFill="1" applyBorder="1" applyAlignment="1">
      <alignment vertical="center"/>
    </xf>
    <xf numFmtId="0" fontId="2" fillId="3" borderId="7" xfId="58" applyFill="1" applyBorder="1" applyAlignment="1">
      <alignment vertical="center"/>
    </xf>
    <xf numFmtId="0" fontId="3" fillId="3" borderId="7" xfId="58" applyFont="1" applyFill="1" applyBorder="1" applyAlignment="1">
      <alignment vertical="center"/>
    </xf>
    <xf numFmtId="175" fontId="9" fillId="3" borderId="24" xfId="58" applyNumberFormat="1" applyFont="1" applyFill="1" applyBorder="1" applyAlignment="1">
      <alignment vertical="center"/>
    </xf>
    <xf numFmtId="0" fontId="12" fillId="0" borderId="14" xfId="58" applyFont="1" applyBorder="1" applyAlignment="1">
      <alignment horizontal="center" vertical="center"/>
    </xf>
    <xf numFmtId="3" fontId="27" fillId="0" borderId="3" xfId="58" applyNumberFormat="1" applyFont="1" applyFill="1" applyBorder="1" applyAlignment="1">
      <alignment horizontal="center" vertical="center"/>
    </xf>
    <xf numFmtId="173" fontId="12" fillId="0" borderId="6" xfId="58" applyNumberFormat="1" applyFont="1" applyBorder="1" applyAlignment="1">
      <alignment vertical="center"/>
    </xf>
    <xf numFmtId="1" fontId="27" fillId="0" borderId="3" xfId="58" applyNumberFormat="1" applyFont="1" applyFill="1" applyBorder="1" applyAlignment="1">
      <alignment horizontal="center" vertical="center"/>
    </xf>
    <xf numFmtId="0" fontId="12" fillId="0" borderId="25" xfId="58" applyFont="1" applyBorder="1" applyAlignment="1">
      <alignment horizontal="center" vertical="center"/>
    </xf>
    <xf numFmtId="1" fontId="27" fillId="0" borderId="5" xfId="58" applyNumberFormat="1" applyFont="1" applyFill="1" applyBorder="1" applyAlignment="1">
      <alignment horizontal="center" vertical="center"/>
    </xf>
    <xf numFmtId="0" fontId="12" fillId="2" borderId="17" xfId="58" applyFont="1" applyFill="1" applyBorder="1" applyAlignment="1">
      <alignment horizontal="center" vertical="center"/>
    </xf>
    <xf numFmtId="0" fontId="12" fillId="2" borderId="4" xfId="58" applyFont="1" applyFill="1" applyBorder="1" applyAlignment="1">
      <alignment horizontal="center" vertical="center"/>
    </xf>
    <xf numFmtId="0" fontId="12" fillId="2" borderId="4" xfId="58" applyFont="1" applyFill="1" applyBorder="1" applyAlignment="1">
      <alignment vertical="center"/>
    </xf>
    <xf numFmtId="173" fontId="12" fillId="2" borderId="20" xfId="58" applyNumberFormat="1" applyFont="1" applyFill="1" applyBorder="1" applyAlignment="1">
      <alignment vertical="center"/>
    </xf>
    <xf numFmtId="0" fontId="12" fillId="2" borderId="12" xfId="58" applyFont="1" applyFill="1" applyBorder="1" applyAlignment="1">
      <alignment horizontal="center" vertical="center"/>
    </xf>
    <xf numFmtId="0" fontId="12" fillId="2" borderId="13" xfId="58" applyFont="1" applyFill="1" applyBorder="1" applyAlignment="1">
      <alignment horizontal="center" vertical="center"/>
    </xf>
    <xf numFmtId="0" fontId="12" fillId="0" borderId="3" xfId="77" applyFont="1" applyFill="1" applyBorder="1" applyAlignment="1">
      <alignment horizontal="center" vertical="center"/>
    </xf>
    <xf numFmtId="0" fontId="12" fillId="0" borderId="23" xfId="58" applyFont="1" applyBorder="1" applyAlignment="1">
      <alignment vertical="center"/>
    </xf>
    <xf numFmtId="173" fontId="12" fillId="0" borderId="24" xfId="58" applyNumberFormat="1" applyFont="1" applyBorder="1" applyAlignment="1">
      <alignment vertical="center"/>
    </xf>
    <xf numFmtId="0" fontId="12" fillId="0" borderId="9" xfId="58" applyFont="1" applyBorder="1" applyAlignment="1">
      <alignment vertical="center"/>
    </xf>
    <xf numFmtId="0" fontId="9" fillId="0" borderId="2" xfId="58" applyFont="1" applyBorder="1" applyAlignment="1">
      <alignment vertical="center"/>
    </xf>
    <xf numFmtId="173" fontId="9" fillId="0" borderId="11" xfId="58" applyNumberFormat="1" applyFont="1" applyBorder="1" applyAlignment="1">
      <alignment vertical="center"/>
    </xf>
    <xf numFmtId="0" fontId="11" fillId="0" borderId="1" xfId="58" applyFont="1" applyBorder="1" applyAlignment="1">
      <alignment horizontal="center" vertical="center"/>
    </xf>
    <xf numFmtId="171" fontId="11" fillId="0" borderId="1" xfId="58" applyNumberFormat="1" applyFont="1" applyBorder="1" applyAlignment="1">
      <alignment horizontal="center" vertical="center"/>
    </xf>
    <xf numFmtId="0" fontId="11" fillId="0" borderId="19" xfId="58" applyFont="1" applyBorder="1" applyAlignment="1">
      <alignment horizontal="center" vertical="center"/>
    </xf>
    <xf numFmtId="0" fontId="11" fillId="0" borderId="9" xfId="58" applyFont="1" applyBorder="1" applyAlignment="1">
      <alignment horizontal="center" vertical="center"/>
    </xf>
    <xf numFmtId="0" fontId="11" fillId="0" borderId="2" xfId="58" applyFont="1" applyBorder="1" applyAlignment="1">
      <alignment horizontal="center" vertical="center"/>
    </xf>
    <xf numFmtId="171" fontId="11" fillId="0" borderId="2" xfId="58" applyNumberFormat="1" applyFont="1" applyBorder="1" applyAlignment="1">
      <alignment horizontal="center" vertical="center"/>
    </xf>
    <xf numFmtId="0" fontId="11" fillId="0" borderId="11" xfId="58" applyFont="1" applyBorder="1" applyAlignment="1">
      <alignment horizontal="center" vertical="center"/>
    </xf>
    <xf numFmtId="0" fontId="11" fillId="3" borderId="18" xfId="58" applyFont="1" applyFill="1" applyBorder="1" applyAlignment="1">
      <alignment vertical="center"/>
    </xf>
    <xf numFmtId="0" fontId="11" fillId="3" borderId="1" xfId="58" applyFont="1" applyFill="1" applyBorder="1" applyAlignment="1">
      <alignment vertical="center"/>
    </xf>
    <xf numFmtId="0" fontId="13" fillId="3" borderId="1" xfId="58" applyFont="1" applyFill="1" applyBorder="1" applyAlignment="1">
      <alignment vertical="center"/>
    </xf>
    <xf numFmtId="171" fontId="11" fillId="3" borderId="1" xfId="33" applyNumberFormat="1" applyFont="1" applyFill="1" applyBorder="1" applyAlignment="1">
      <alignment vertical="center"/>
    </xf>
    <xf numFmtId="174" fontId="11" fillId="3" borderId="1" xfId="33" applyNumberFormat="1" applyFont="1" applyFill="1" applyBorder="1" applyAlignment="1">
      <alignment vertical="center"/>
    </xf>
    <xf numFmtId="174" fontId="11" fillId="3" borderId="19" xfId="33" applyNumberFormat="1" applyFont="1" applyFill="1" applyBorder="1" applyAlignment="1">
      <alignment vertical="center"/>
    </xf>
    <xf numFmtId="0" fontId="11" fillId="2" borderId="17" xfId="58" applyFont="1" applyFill="1" applyBorder="1" applyAlignment="1">
      <alignment vertical="center"/>
    </xf>
    <xf numFmtId="0" fontId="11" fillId="2" borderId="4" xfId="58" applyFont="1" applyFill="1" applyBorder="1" applyAlignment="1">
      <alignment vertical="center"/>
    </xf>
    <xf numFmtId="0" fontId="11" fillId="2" borderId="4" xfId="58" applyFont="1" applyFill="1" applyBorder="1" applyAlignment="1">
      <alignment horizontal="center" vertical="center"/>
    </xf>
    <xf numFmtId="0" fontId="11" fillId="0" borderId="14" xfId="58" applyFont="1" applyBorder="1" applyAlignment="1">
      <alignment horizontal="center" vertical="center"/>
    </xf>
    <xf numFmtId="0" fontId="11" fillId="2" borderId="17" xfId="58" applyFont="1" applyFill="1" applyBorder="1" applyAlignment="1">
      <alignment horizontal="center" vertical="center"/>
    </xf>
    <xf numFmtId="0" fontId="11" fillId="2" borderId="20" xfId="58" applyFont="1" applyFill="1" applyBorder="1" applyAlignment="1">
      <alignment vertical="center"/>
    </xf>
    <xf numFmtId="0" fontId="11" fillId="2" borderId="18" xfId="58" applyFont="1" applyFill="1" applyBorder="1" applyAlignment="1">
      <alignment horizontal="center" vertical="center"/>
    </xf>
    <xf numFmtId="0" fontId="11" fillId="2" borderId="1" xfId="58" applyFont="1" applyFill="1" applyBorder="1" applyAlignment="1">
      <alignment horizontal="center" vertical="center"/>
    </xf>
    <xf numFmtId="0" fontId="11" fillId="2" borderId="1" xfId="58" applyFont="1" applyFill="1" applyBorder="1" applyAlignment="1">
      <alignment vertical="center"/>
    </xf>
    <xf numFmtId="0" fontId="11" fillId="2" borderId="19" xfId="58" applyFont="1" applyFill="1" applyBorder="1" applyAlignment="1">
      <alignment vertical="center"/>
    </xf>
    <xf numFmtId="174" fontId="11" fillId="0" borderId="3" xfId="27" applyNumberFormat="1" applyFont="1" applyBorder="1" applyAlignment="1">
      <alignment vertical="center"/>
    </xf>
    <xf numFmtId="171" fontId="11" fillId="0" borderId="6" xfId="58" applyNumberFormat="1" applyFont="1" applyBorder="1" applyAlignment="1">
      <alignment vertical="center"/>
    </xf>
    <xf numFmtId="175" fontId="12" fillId="0" borderId="0" xfId="58" applyNumberFormat="1" applyFont="1"/>
    <xf numFmtId="0" fontId="12" fillId="0" borderId="26" xfId="58" applyFont="1" applyBorder="1" applyAlignment="1">
      <alignment horizontal="center" vertical="center"/>
    </xf>
    <xf numFmtId="2" fontId="11" fillId="0" borderId="10" xfId="58" applyNumberFormat="1" applyFont="1" applyBorder="1" applyAlignment="1">
      <alignment vertical="center"/>
    </xf>
    <xf numFmtId="171" fontId="13" fillId="0" borderId="10" xfId="33" applyNumberFormat="1" applyFont="1" applyBorder="1" applyAlignment="1">
      <alignment vertical="center"/>
    </xf>
    <xf numFmtId="0" fontId="12" fillId="0" borderId="10" xfId="58" applyFont="1" applyBorder="1" applyAlignment="1">
      <alignment vertical="center"/>
    </xf>
    <xf numFmtId="173" fontId="9" fillId="0" borderId="27" xfId="58" applyNumberFormat="1" applyFont="1" applyBorder="1" applyAlignment="1">
      <alignment vertical="center"/>
    </xf>
    <xf numFmtId="0" fontId="5" fillId="0" borderId="0" xfId="0" applyFont="1"/>
    <xf numFmtId="0" fontId="5" fillId="0" borderId="28" xfId="0" applyFont="1" applyBorder="1"/>
    <xf numFmtId="3" fontId="36" fillId="0" borderId="0" xfId="0" applyNumberFormat="1" applyFont="1"/>
    <xf numFmtId="2" fontId="12" fillId="0" borderId="2" xfId="58" applyNumberFormat="1" applyFont="1" applyBorder="1" applyAlignment="1">
      <alignment horizontal="center" vertical="center"/>
    </xf>
    <xf numFmtId="4" fontId="2" fillId="0" borderId="0" xfId="58" applyNumberFormat="1"/>
    <xf numFmtId="0" fontId="7" fillId="0" borderId="29" xfId="58" applyFont="1" applyBorder="1" applyAlignment="1">
      <alignment horizontal="center" vertical="center"/>
    </xf>
    <xf numFmtId="0" fontId="5" fillId="3" borderId="10" xfId="58" applyFont="1" applyFill="1" applyBorder="1" applyAlignment="1">
      <alignment horizontal="center" vertical="center"/>
    </xf>
    <xf numFmtId="0" fontId="7" fillId="0" borderId="30" xfId="77" applyFont="1" applyBorder="1" applyAlignment="1">
      <alignment horizontal="center" vertical="center"/>
    </xf>
    <xf numFmtId="0" fontId="12" fillId="0" borderId="3" xfId="58" applyFont="1" applyFill="1" applyBorder="1" applyAlignment="1">
      <alignment horizontal="left" vertical="center"/>
    </xf>
    <xf numFmtId="0" fontId="12" fillId="0" borderId="3" xfId="58" applyFont="1" applyFill="1" applyBorder="1" applyAlignment="1">
      <alignment horizontal="left" vertical="center" wrapText="1"/>
    </xf>
    <xf numFmtId="0" fontId="12" fillId="0" borderId="3" xfId="58" applyFont="1" applyFill="1" applyBorder="1" applyAlignment="1">
      <alignment vertical="center" wrapText="1"/>
    </xf>
    <xf numFmtId="0" fontId="9" fillId="2" borderId="1" xfId="58" applyFont="1" applyFill="1" applyBorder="1" applyAlignment="1">
      <alignment vertical="center"/>
    </xf>
    <xf numFmtId="2" fontId="12" fillId="0" borderId="3" xfId="58" applyNumberFormat="1" applyFont="1" applyBorder="1" applyAlignment="1">
      <alignment vertical="center"/>
    </xf>
    <xf numFmtId="171" fontId="12" fillId="0" borderId="3" xfId="33" applyNumberFormat="1" applyFont="1" applyBorder="1" applyAlignment="1">
      <alignment horizontal="right" vertical="center"/>
    </xf>
    <xf numFmtId="0" fontId="37" fillId="0" borderId="0" xfId="0" applyFont="1" applyAlignment="1">
      <alignment wrapText="1"/>
    </xf>
    <xf numFmtId="165" fontId="11" fillId="0" borderId="3" xfId="58" applyNumberFormat="1" applyFont="1" applyFill="1" applyBorder="1" applyAlignment="1">
      <alignment horizontal="right" vertical="center"/>
    </xf>
    <xf numFmtId="165" fontId="37" fillId="0" borderId="0" xfId="0" applyNumberFormat="1" applyFont="1"/>
    <xf numFmtId="170" fontId="11" fillId="0" borderId="3" xfId="38" applyFont="1" applyFill="1" applyBorder="1" applyAlignment="1">
      <alignment horizontal="right" vertical="center"/>
    </xf>
    <xf numFmtId="0" fontId="11" fillId="0" borderId="3" xfId="58" applyFont="1" applyBorder="1" applyAlignment="1">
      <alignment horizontal="center" vertical="center" wrapText="1"/>
    </xf>
    <xf numFmtId="171" fontId="11" fillId="0" borderId="5" xfId="33" applyNumberFormat="1" applyFont="1" applyBorder="1" applyAlignment="1">
      <alignment horizontal="right" vertical="center"/>
    </xf>
    <xf numFmtId="2" fontId="11" fillId="0" borderId="3" xfId="58" applyNumberFormat="1" applyFont="1" applyBorder="1" applyAlignment="1">
      <alignment horizontal="right" vertical="center"/>
    </xf>
    <xf numFmtId="171" fontId="11" fillId="0" borderId="3" xfId="27" applyFont="1" applyBorder="1" applyAlignment="1">
      <alignment horizontal="center" vertical="center"/>
    </xf>
    <xf numFmtId="171" fontId="12" fillId="0" borderId="6" xfId="27" applyFont="1" applyBorder="1" applyAlignment="1">
      <alignment horizontal="right" vertical="center"/>
    </xf>
    <xf numFmtId="173" fontId="12" fillId="0" borderId="6" xfId="58" applyNumberFormat="1" applyFont="1" applyBorder="1" applyAlignment="1">
      <alignment horizontal="right"/>
    </xf>
    <xf numFmtId="171" fontId="11" fillId="0" borderId="8" xfId="58" applyNumberFormat="1" applyFont="1" applyBorder="1" applyAlignment="1">
      <alignment vertical="center"/>
    </xf>
    <xf numFmtId="0" fontId="11" fillId="0" borderId="14" xfId="58" applyFont="1" applyFill="1" applyBorder="1" applyAlignment="1">
      <alignment horizontal="center" vertical="center"/>
    </xf>
    <xf numFmtId="0" fontId="11" fillId="0" borderId="3" xfId="58" applyFont="1" applyFill="1" applyBorder="1" applyAlignment="1">
      <alignment horizontal="center" vertical="center" wrapText="1"/>
    </xf>
    <xf numFmtId="2" fontId="11" fillId="0" borderId="3" xfId="58" applyNumberFormat="1" applyFont="1" applyFill="1" applyBorder="1" applyAlignment="1">
      <alignment horizontal="center" vertical="center"/>
    </xf>
    <xf numFmtId="174" fontId="11" fillId="0" borderId="3" xfId="27" applyNumberFormat="1" applyFont="1" applyFill="1" applyBorder="1" applyAlignment="1">
      <alignment vertical="center"/>
    </xf>
    <xf numFmtId="174" fontId="11" fillId="0" borderId="8" xfId="33" applyNumberFormat="1" applyFont="1" applyFill="1" applyBorder="1" applyAlignment="1">
      <alignment vertical="center"/>
    </xf>
    <xf numFmtId="0" fontId="7" fillId="0" borderId="31" xfId="58" applyFont="1" applyBorder="1" applyAlignment="1">
      <alignment horizontal="center" vertical="center" wrapText="1"/>
    </xf>
    <xf numFmtId="0" fontId="7" fillId="0" borderId="32" xfId="58" applyFont="1" applyBorder="1" applyAlignment="1">
      <alignment vertical="center" wrapText="1"/>
    </xf>
    <xf numFmtId="0" fontId="38" fillId="0" borderId="0" xfId="0" applyFont="1" applyAlignment="1">
      <alignment vertical="center"/>
    </xf>
    <xf numFmtId="0" fontId="30" fillId="0" borderId="38" xfId="0" applyNumberFormat="1" applyFont="1" applyFill="1" applyBorder="1" applyAlignment="1">
      <alignment horizontal="center" vertical="center"/>
    </xf>
    <xf numFmtId="0" fontId="30" fillId="0" borderId="0" xfId="0" applyNumberFormat="1" applyFont="1" applyFill="1" applyAlignment="1">
      <alignment horizontal="center" vertical="center"/>
    </xf>
    <xf numFmtId="0" fontId="30" fillId="0" borderId="39" xfId="0" applyNumberFormat="1" applyFont="1" applyFill="1" applyBorder="1" applyAlignment="1">
      <alignment horizontal="center" vertical="center"/>
    </xf>
    <xf numFmtId="0" fontId="31" fillId="0" borderId="28" xfId="0" applyNumberFormat="1" applyFont="1" applyFill="1" applyBorder="1" applyAlignment="1">
      <alignment horizontal="center" vertical="center"/>
    </xf>
    <xf numFmtId="0" fontId="30" fillId="0" borderId="3" xfId="0" applyNumberFormat="1" applyFont="1" applyFill="1" applyBorder="1" applyAlignment="1">
      <alignment horizontal="left" vertical="center"/>
    </xf>
    <xf numFmtId="0" fontId="31" fillId="0" borderId="3" xfId="0" applyNumberFormat="1" applyFont="1" applyFill="1" applyBorder="1" applyAlignment="1">
      <alignment vertical="center"/>
    </xf>
    <xf numFmtId="0" fontId="31" fillId="0" borderId="3" xfId="0" applyNumberFormat="1" applyFont="1" applyFill="1" applyBorder="1" applyAlignment="1">
      <alignment horizontal="left" vertical="center"/>
    </xf>
    <xf numFmtId="10" fontId="31" fillId="0" borderId="3" xfId="0" applyNumberFormat="1" applyFont="1" applyFill="1" applyBorder="1" applyAlignment="1">
      <alignment vertical="center"/>
    </xf>
    <xf numFmtId="10" fontId="31" fillId="0" borderId="42" xfId="0" applyNumberFormat="1" applyFont="1" applyFill="1" applyBorder="1" applyAlignment="1">
      <alignment vertical="center"/>
    </xf>
    <xf numFmtId="0" fontId="31" fillId="0" borderId="42" xfId="0" applyNumberFormat="1" applyFont="1" applyFill="1" applyBorder="1" applyAlignment="1">
      <alignment vertical="center"/>
    </xf>
    <xf numFmtId="10" fontId="31" fillId="0" borderId="43" xfId="0" applyNumberFormat="1" applyFont="1" applyFill="1" applyBorder="1" applyAlignment="1">
      <alignment vertical="center"/>
    </xf>
    <xf numFmtId="9" fontId="38" fillId="0" borderId="0" xfId="0" applyNumberFormat="1" applyFont="1" applyAlignment="1">
      <alignment vertical="center"/>
    </xf>
    <xf numFmtId="0" fontId="31" fillId="4" borderId="3" xfId="0" applyNumberFormat="1" applyFont="1" applyFill="1" applyBorder="1" applyAlignment="1">
      <alignment vertical="center"/>
    </xf>
    <xf numFmtId="0" fontId="31" fillId="4" borderId="41" xfId="0" applyNumberFormat="1" applyFont="1" applyFill="1" applyBorder="1" applyAlignment="1">
      <alignment vertical="center"/>
    </xf>
    <xf numFmtId="0" fontId="31" fillId="4" borderId="42" xfId="0" applyNumberFormat="1" applyFont="1" applyFill="1" applyBorder="1" applyAlignment="1">
      <alignment vertical="center"/>
    </xf>
    <xf numFmtId="10" fontId="30" fillId="4" borderId="3" xfId="0" applyNumberFormat="1" applyFont="1" applyFill="1" applyBorder="1" applyAlignment="1">
      <alignment vertical="center"/>
    </xf>
    <xf numFmtId="9" fontId="38" fillId="0" borderId="0" xfId="80" applyFont="1" applyAlignment="1">
      <alignment vertical="center"/>
    </xf>
    <xf numFmtId="0" fontId="31" fillId="0" borderId="41" xfId="0" applyNumberFormat="1" applyFont="1" applyFill="1" applyBorder="1" applyAlignment="1">
      <alignment vertical="center"/>
    </xf>
    <xf numFmtId="0" fontId="38" fillId="0" borderId="0" xfId="0" applyFont="1" applyAlignment="1">
      <alignment horizontal="center" vertical="center"/>
    </xf>
    <xf numFmtId="0" fontId="38" fillId="0" borderId="44" xfId="0" applyNumberFormat="1" applyFont="1" applyFill="1" applyBorder="1" applyAlignment="1">
      <alignment vertical="center" wrapText="1"/>
    </xf>
    <xf numFmtId="10" fontId="34" fillId="0" borderId="0" xfId="0" applyNumberFormat="1" applyFont="1" applyFill="1" applyAlignment="1">
      <alignment vertical="center"/>
    </xf>
    <xf numFmtId="0" fontId="38" fillId="0" borderId="42" xfId="0" applyNumberFormat="1" applyFont="1" applyFill="1" applyBorder="1" applyAlignment="1">
      <alignment vertical="center" wrapText="1"/>
    </xf>
    <xf numFmtId="0" fontId="30" fillId="5" borderId="3" xfId="0" applyNumberFormat="1" applyFont="1" applyFill="1" applyBorder="1" applyAlignment="1">
      <alignment horizontal="left" vertical="center"/>
    </xf>
    <xf numFmtId="0" fontId="30" fillId="6" borderId="3" xfId="0" applyNumberFormat="1" applyFont="1" applyFill="1" applyBorder="1" applyAlignment="1">
      <alignment vertical="center"/>
    </xf>
    <xf numFmtId="0" fontId="32" fillId="6" borderId="41" xfId="0" applyNumberFormat="1" applyFont="1" applyFill="1" applyBorder="1" applyAlignment="1">
      <alignment vertical="center"/>
    </xf>
    <xf numFmtId="0" fontId="30" fillId="6" borderId="42" xfId="0" applyNumberFormat="1" applyFont="1" applyFill="1" applyBorder="1" applyAlignment="1">
      <alignment horizontal="center" vertical="center"/>
    </xf>
    <xf numFmtId="0" fontId="33" fillId="6" borderId="42" xfId="0" applyNumberFormat="1" applyFont="1" applyFill="1" applyBorder="1" applyAlignment="1">
      <alignment vertical="center"/>
    </xf>
    <xf numFmtId="0" fontId="33" fillId="6" borderId="43" xfId="0" applyNumberFormat="1" applyFont="1" applyFill="1" applyBorder="1" applyAlignment="1">
      <alignment vertical="center"/>
    </xf>
    <xf numFmtId="0" fontId="30" fillId="6" borderId="3" xfId="0" applyNumberFormat="1" applyFont="1" applyFill="1" applyBorder="1" applyAlignment="1">
      <alignment horizontal="right" vertical="center"/>
    </xf>
    <xf numFmtId="0" fontId="30" fillId="0" borderId="41" xfId="0" applyNumberFormat="1" applyFont="1" applyFill="1" applyBorder="1" applyAlignment="1">
      <alignment horizontal="left" vertical="center"/>
    </xf>
    <xf numFmtId="10" fontId="30" fillId="7" borderId="43" xfId="0" applyNumberFormat="1" applyFont="1" applyFill="1" applyBorder="1" applyAlignment="1">
      <alignment vertical="center"/>
    </xf>
    <xf numFmtId="0" fontId="28" fillId="0" borderId="0" xfId="60" applyFont="1" applyAlignment="1">
      <alignment horizontal="center" vertical="center" wrapText="1"/>
    </xf>
    <xf numFmtId="0" fontId="15" fillId="0" borderId="0" xfId="60" applyFont="1" applyAlignment="1">
      <alignment horizontal="center" vertical="center" wrapText="1"/>
    </xf>
    <xf numFmtId="0" fontId="3" fillId="0" borderId="0" xfId="58" applyFont="1" applyAlignment="1">
      <alignment horizontal="center" vertical="center"/>
    </xf>
    <xf numFmtId="0" fontId="4" fillId="0" borderId="0" xfId="58" applyFont="1" applyAlignment="1">
      <alignment horizontal="center" vertical="center"/>
    </xf>
    <xf numFmtId="0" fontId="15" fillId="0" borderId="0" xfId="60" applyFont="1" applyAlignment="1">
      <alignment horizontal="center" vertical="center"/>
    </xf>
    <xf numFmtId="0" fontId="5" fillId="0" borderId="0" xfId="0" applyFont="1" applyAlignment="1">
      <alignment horizontal="center"/>
    </xf>
    <xf numFmtId="176" fontId="12" fillId="0" borderId="0" xfId="58" applyNumberFormat="1" applyFont="1" applyBorder="1" applyAlignment="1">
      <alignment horizontal="center"/>
    </xf>
    <xf numFmtId="0" fontId="7" fillId="0" borderId="18" xfId="58" applyFont="1" applyBorder="1" applyAlignment="1">
      <alignment horizontal="center" vertical="center" wrapText="1"/>
    </xf>
    <xf numFmtId="0" fontId="7" fillId="0" borderId="9" xfId="58" applyFont="1" applyBorder="1" applyAlignment="1">
      <alignment horizontal="center" vertical="center" wrapText="1"/>
    </xf>
    <xf numFmtId="0" fontId="7" fillId="0" borderId="1" xfId="58" applyFont="1" applyBorder="1" applyAlignment="1">
      <alignment horizontal="center" vertical="center" wrapText="1"/>
    </xf>
    <xf numFmtId="0" fontId="7" fillId="0" borderId="2" xfId="58" applyFont="1" applyBorder="1" applyAlignment="1">
      <alignment horizontal="center" vertical="center" wrapText="1"/>
    </xf>
    <xf numFmtId="0" fontId="7" fillId="0" borderId="1" xfId="58" applyFont="1" applyBorder="1" applyAlignment="1">
      <alignment horizontal="center" vertical="center"/>
    </xf>
    <xf numFmtId="0" fontId="7" fillId="0" borderId="2" xfId="58" applyFont="1" applyBorder="1" applyAlignment="1">
      <alignment horizontal="center" vertical="center"/>
    </xf>
    <xf numFmtId="0" fontId="7" fillId="0" borderId="33" xfId="58" applyFont="1" applyBorder="1" applyAlignment="1">
      <alignment horizontal="center" vertical="center"/>
    </xf>
    <xf numFmtId="0" fontId="7" fillId="0" borderId="34" xfId="58" applyFont="1" applyBorder="1" applyAlignment="1">
      <alignment horizontal="center" vertical="center"/>
    </xf>
    <xf numFmtId="0" fontId="11" fillId="0" borderId="18" xfId="58" applyFont="1" applyBorder="1" applyAlignment="1">
      <alignment horizontal="center" vertical="center"/>
    </xf>
    <xf numFmtId="0" fontId="11" fillId="0" borderId="9" xfId="58" applyFont="1" applyBorder="1" applyAlignment="1">
      <alignment horizontal="center" vertical="center"/>
    </xf>
    <xf numFmtId="0" fontId="11" fillId="0" borderId="1" xfId="58" applyFont="1" applyBorder="1" applyAlignment="1">
      <alignment horizontal="center" vertical="center"/>
    </xf>
    <xf numFmtId="0" fontId="11" fillId="0" borderId="2" xfId="58" applyFont="1" applyBorder="1" applyAlignment="1">
      <alignment horizontal="center" vertical="center"/>
    </xf>
    <xf numFmtId="0" fontId="12" fillId="0" borderId="35" xfId="58" applyFont="1" applyBorder="1" applyAlignment="1">
      <alignment horizontal="center" vertical="center"/>
    </xf>
    <xf numFmtId="0" fontId="12" fillId="0" borderId="36" xfId="58" applyFont="1" applyBorder="1" applyAlignment="1">
      <alignment horizontal="center" vertical="center"/>
    </xf>
    <xf numFmtId="0" fontId="12" fillId="0" borderId="37" xfId="58" applyFont="1" applyBorder="1" applyAlignment="1">
      <alignment horizontal="center" vertical="center"/>
    </xf>
    <xf numFmtId="0" fontId="31" fillId="0" borderId="41" xfId="0" applyNumberFormat="1" applyFont="1" applyFill="1" applyBorder="1" applyAlignment="1">
      <alignment horizontal="left" vertical="center"/>
    </xf>
    <xf numFmtId="0" fontId="38" fillId="0" borderId="42" xfId="0" applyNumberFormat="1" applyFont="1" applyFill="1" applyBorder="1" applyAlignment="1">
      <alignment vertical="center" wrapText="1"/>
    </xf>
    <xf numFmtId="0" fontId="38" fillId="0" borderId="43" xfId="0" applyNumberFormat="1" applyFont="1" applyFill="1" applyBorder="1" applyAlignment="1">
      <alignment vertical="center" wrapText="1"/>
    </xf>
    <xf numFmtId="0" fontId="30" fillId="4" borderId="42" xfId="0" applyNumberFormat="1" applyFont="1" applyFill="1" applyBorder="1" applyAlignment="1">
      <alignment horizontal="right" vertical="center"/>
    </xf>
    <xf numFmtId="0" fontId="38" fillId="4" borderId="42" xfId="0" applyNumberFormat="1" applyFont="1" applyFill="1" applyBorder="1" applyAlignment="1">
      <alignment vertical="center" wrapText="1"/>
    </xf>
    <xf numFmtId="0" fontId="38" fillId="4" borderId="43" xfId="0" applyNumberFormat="1" applyFont="1" applyFill="1" applyBorder="1" applyAlignment="1">
      <alignment vertical="center" wrapText="1"/>
    </xf>
    <xf numFmtId="0" fontId="30" fillId="7" borderId="41" xfId="0" applyNumberFormat="1" applyFont="1" applyFill="1" applyBorder="1" applyAlignment="1">
      <alignment horizontal="right" vertical="center"/>
    </xf>
    <xf numFmtId="0" fontId="38" fillId="7" borderId="42" xfId="0" applyNumberFormat="1" applyFont="1" applyFill="1" applyBorder="1" applyAlignment="1">
      <alignment horizontal="right" vertical="center" wrapText="1"/>
    </xf>
    <xf numFmtId="0" fontId="30" fillId="5" borderId="41" xfId="0" applyNumberFormat="1" applyFont="1" applyFill="1" applyBorder="1" applyAlignment="1">
      <alignment horizontal="left" vertical="center"/>
    </xf>
    <xf numFmtId="0" fontId="38" fillId="5" borderId="42" xfId="0" applyNumberFormat="1" applyFont="1" applyFill="1" applyBorder="1" applyAlignment="1">
      <alignment vertical="center" wrapText="1"/>
    </xf>
    <xf numFmtId="0" fontId="31" fillId="0" borderId="42" xfId="0" applyNumberFormat="1" applyFont="1" applyFill="1" applyBorder="1" applyAlignment="1">
      <alignment horizontal="left" vertical="center"/>
    </xf>
    <xf numFmtId="0" fontId="31" fillId="0" borderId="43" xfId="0" applyNumberFormat="1" applyFont="1" applyFill="1" applyBorder="1" applyAlignment="1">
      <alignment horizontal="left" vertical="center"/>
    </xf>
    <xf numFmtId="0" fontId="31" fillId="0" borderId="41" xfId="0" applyNumberFormat="1" applyFont="1" applyFill="1" applyBorder="1" applyAlignment="1">
      <alignment horizontal="left" vertical="center" wrapText="1"/>
    </xf>
    <xf numFmtId="0" fontId="31" fillId="0" borderId="40" xfId="0" applyNumberFormat="1" applyFont="1" applyFill="1" applyBorder="1" applyAlignment="1">
      <alignment horizontal="center" vertical="center"/>
    </xf>
    <xf numFmtId="0" fontId="38" fillId="0" borderId="28" xfId="0" applyNumberFormat="1" applyFont="1" applyFill="1" applyBorder="1" applyAlignment="1">
      <alignment vertical="center" wrapText="1"/>
    </xf>
    <xf numFmtId="0" fontId="30" fillId="0" borderId="38" xfId="0" applyNumberFormat="1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1" fillId="0" borderId="41" xfId="0" applyNumberFormat="1" applyFont="1" applyFill="1" applyBorder="1" applyAlignment="1">
      <alignment horizontal="center" vertical="center"/>
    </xf>
    <xf numFmtId="0" fontId="31" fillId="0" borderId="42" xfId="0" applyNumberFormat="1" applyFont="1" applyFill="1" applyBorder="1" applyAlignment="1">
      <alignment horizontal="center" vertical="center"/>
    </xf>
    <xf numFmtId="0" fontId="29" fillId="0" borderId="41" xfId="0" applyNumberFormat="1" applyFont="1" applyFill="1" applyBorder="1" applyAlignment="1">
      <alignment horizontal="left" vertical="center"/>
    </xf>
    <xf numFmtId="0" fontId="29" fillId="0" borderId="3" xfId="0" applyNumberFormat="1" applyFont="1" applyFill="1" applyBorder="1" applyAlignment="1">
      <alignment horizontal="left" vertical="center"/>
    </xf>
    <xf numFmtId="10" fontId="29" fillId="0" borderId="3" xfId="0" applyNumberFormat="1" applyFont="1" applyFill="1" applyBorder="1" applyAlignment="1">
      <alignment vertical="center"/>
    </xf>
  </cellXfs>
  <cellStyles count="93">
    <cellStyle name="2-decimales" xfId="1"/>
    <cellStyle name="Comma0" xfId="2"/>
    <cellStyle name="Currency [0]_APU" xfId="3"/>
    <cellStyle name="Currency_APU" xfId="4"/>
    <cellStyle name="Currency0" xfId="5"/>
    <cellStyle name="Date" xfId="6"/>
    <cellStyle name="ENTERO" xfId="7"/>
    <cellStyle name="Euro" xfId="8"/>
    <cellStyle name="Euro 2" xfId="9"/>
    <cellStyle name="Euro_28+0300-4504" xfId="10"/>
    <cellStyle name="F2" xfId="11"/>
    <cellStyle name="F3" xfId="12"/>
    <cellStyle name="F4" xfId="13"/>
    <cellStyle name="F5" xfId="14"/>
    <cellStyle name="F6" xfId="15"/>
    <cellStyle name="F7" xfId="16"/>
    <cellStyle name="F8" xfId="17"/>
    <cellStyle name="Fixed" xfId="18"/>
    <cellStyle name="GRADOSMINSEG" xfId="19"/>
    <cellStyle name="Heading 1" xfId="20"/>
    <cellStyle name="Heading 2" xfId="21"/>
    <cellStyle name="Hipervínculo 2" xfId="22"/>
    <cellStyle name="Hipervínculo 2 2" xfId="23"/>
    <cellStyle name="Hipervínculo 3" xfId="24"/>
    <cellStyle name="Hipervínculo 4" xfId="25"/>
    <cellStyle name="Hyperlink_28+0300-4504" xfId="26"/>
    <cellStyle name="Millares" xfId="27" builtinId="3"/>
    <cellStyle name="Millares [0] 2" xfId="28"/>
    <cellStyle name="Millares 2" xfId="29"/>
    <cellStyle name="Millares 2 2" xfId="30"/>
    <cellStyle name="Millares 2 3" xfId="31"/>
    <cellStyle name="Millares 3" xfId="32"/>
    <cellStyle name="Millares 3 2" xfId="33"/>
    <cellStyle name="Millares 4" xfId="34"/>
    <cellStyle name="Millares 4 2" xfId="35"/>
    <cellStyle name="Millares 5" xfId="36"/>
    <cellStyle name="Millares 6" xfId="37"/>
    <cellStyle name="Moneda" xfId="38" builtinId="4"/>
    <cellStyle name="Moneda [2]" xfId="39"/>
    <cellStyle name="Moneda 2" xfId="40"/>
    <cellStyle name="Moneda 2 2" xfId="41"/>
    <cellStyle name="Moneda 2 2 2" xfId="42"/>
    <cellStyle name="Moneda 2 3" xfId="43"/>
    <cellStyle name="Moneda 2 4" xfId="44"/>
    <cellStyle name="Moneda 2_28+0300-4504" xfId="45"/>
    <cellStyle name="Moneda 3" xfId="46"/>
    <cellStyle name="Moneda 3 2" xfId="47"/>
    <cellStyle name="Moneda 3 2 2" xfId="48"/>
    <cellStyle name="Moneda 3 3" xfId="49"/>
    <cellStyle name="Moneda 3_APU-DEFINITIVO AMV G2 THUI" xfId="50"/>
    <cellStyle name="Moneda 4" xfId="51"/>
    <cellStyle name="Moneda 4 2" xfId="52"/>
    <cellStyle name="Moneda 4 2 2" xfId="53"/>
    <cellStyle name="Moneda 4 3" xfId="54"/>
    <cellStyle name="Moneda 5" xfId="55"/>
    <cellStyle name="Moneda 5 2" xfId="56"/>
    <cellStyle name="Moneda 6" xfId="57"/>
    <cellStyle name="Normal" xfId="0" builtinId="0"/>
    <cellStyle name="Normal 2" xfId="58"/>
    <cellStyle name="Normal 2 10" xfId="59"/>
    <cellStyle name="Normal 2 2" xfId="60"/>
    <cellStyle name="Normal 2 3" xfId="61"/>
    <cellStyle name="Normal 2 3 2" xfId="62"/>
    <cellStyle name="Normal 2 3_2010 APU GRUPO No. 4 OK" xfId="63"/>
    <cellStyle name="Normal 2 4" xfId="64"/>
    <cellStyle name="Normal 2_2010 APU GRUPO No. 4 OK" xfId="65"/>
    <cellStyle name="Normal 3" xfId="66"/>
    <cellStyle name="Normal 3 2" xfId="67"/>
    <cellStyle name="Normal 4" xfId="68"/>
    <cellStyle name="Normal 4 2" xfId="69"/>
    <cellStyle name="Normal 4_2010 APU GRUPO No. 4 OK" xfId="70"/>
    <cellStyle name="Normal 5" xfId="71"/>
    <cellStyle name="Normal 6" xfId="72"/>
    <cellStyle name="Normal 6 2" xfId="73"/>
    <cellStyle name="Normal 6 3" xfId="74"/>
    <cellStyle name="Normal 6_APU+SE%c3%91AL..(1)" xfId="75"/>
    <cellStyle name="Normal 7" xfId="76"/>
    <cellStyle name="Normal 7 2" xfId="77"/>
    <cellStyle name="Normal 7 2 2" xfId="78"/>
    <cellStyle name="Percent_FLORENCI" xfId="79"/>
    <cellStyle name="Porcentaje" xfId="80" builtinId="5"/>
    <cellStyle name="Porcentual 2" xfId="81"/>
    <cellStyle name="Porcentual 2 2" xfId="82"/>
    <cellStyle name="Porcentual 2 3" xfId="83"/>
    <cellStyle name="Porcentual 2 3 2" xfId="84"/>
    <cellStyle name="Porcentual 2 4" xfId="85"/>
    <cellStyle name="Porcentual 3" xfId="86"/>
    <cellStyle name="Porcentual 4" xfId="87"/>
    <cellStyle name="Porcentual 4 2" xfId="88"/>
    <cellStyle name="Porcentual 5" xfId="89"/>
    <cellStyle name="Porcentual 6" xfId="90"/>
    <cellStyle name="Porcentual 7" xfId="91"/>
    <cellStyle name="TITULO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142875</xdr:rowOff>
    </xdr:from>
    <xdr:to>
      <xdr:col>5</xdr:col>
      <xdr:colOff>0</xdr:colOff>
      <xdr:row>3</xdr:row>
      <xdr:rowOff>0</xdr:rowOff>
    </xdr:to>
    <xdr:pic>
      <xdr:nvPicPr>
        <xdr:cNvPr id="13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542925"/>
          <a:ext cx="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%20VIAL%2003%20-%20CORDOBA/ESTADO%20DE%20RED/2103mar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%20%20aaInformaci&#243;n%20GRUPO%204\A%20MInformes%20Mensuales\Informe%20de%20estado%20vial%20ene\aCCIDENTES%20DE%201995%20-%2019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MV-02-BOL/EST.V&#205;A%20CRIT.TECNICO%20AMB-BOL-02/DICIEMBRE-2008/EST.V&#205;A%20CRITERIO%20TECNICO%2090B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.V&#205;A%20CRITERIO%20TECNIC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Configuraci&#243;n%20local/Archivos%20temporales%20de%20Internet/OLK77/20-02-09%20observaciones%20de%20mario%20romero/enviado%20por%20la%20territorial/Documents%20and%20Settings/Jaime%20Rojas/Mis%20documentos/Contrato/Interv/JunBarba/a%20%20aaInformaci&#243;n%20GRUP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NTENIMIENTO%20RUTA%201001_MARZO%20DE%202008\Documents%20and%20Settings\PEDRO%20GARCIA%20REALPE\Mis%20documentos\AMV_G1_2006_TUMACO\Actas%20AMV_G1_Tumaco\a%20%20aaInformaci&#243;n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d\documentos%20c\Documentos-Wilson\Advial-Cmarca\bimestral\06-dic-ene-99\03JUN-JUL-98\Acc%20Ago-Se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%20aaInformaci&#243;n%20GRUPO%204/A%20MInformes%20Mensuales/Informe%20de%20estado%20vial%20ene/aCCIDENTES%20DE%201995%20-%2019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AMV-3005-2005\ADMON%20GRUPO%203%202004%20-2005\PRESUPUESTOS\Analisis%20de%20Precios%20Unitarios%20ASTRI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MV%20HUILA%202/APUS%20DTHUI/MODELOS%20TRABAJOS%20ADMON%20VIAL/PRESUPUESTOS/PRESUPUESTOS/presupuesto%20alcantarillas%20de%20%2024%20REFORZADAS%20con%20l=%2010%20m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cion2\d\DOCUME~1\USER05~1\CONFIG~1\TEMP\ADMINISTRACION%20VIAL%20G2\PRESUPUESTOS\Presupuesto%20remoci&#243;n%20de%20derrumb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</sheetNames>
    <definedNames>
      <definedName name="abs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umen"/>
      <sheetName val="TORTA"/>
      <sheetName val="Resum_Pav"/>
      <sheetName val="INVENT.ALC-CUNETAS 90BLB"/>
      <sheetName val="PUENTES Y PONTONES"/>
      <sheetName val="SEÑAL VERTICAL90BLB"/>
      <sheetName val="SEÑAL HORIZONTAL90BLB"/>
      <sheetName val="Tab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VÍA-CRIT.TECNICO"/>
      <sheetName val="CALIFICACIÓN"/>
      <sheetName val="DAÑOS 8002"/>
      <sheetName val="DAÑOS 4313 "/>
      <sheetName val="DAÑOS 7805"/>
      <sheetName val="DAÑOS 80MG01"/>
      <sheetName val="INVENT.ALC-CUNETAS 8002"/>
      <sheetName val="INV.ALC-CUNET 4313 - 7805"/>
      <sheetName val="INVENT.ALC-CUNET 80MG01"/>
      <sheetName val="SEÑAL VERTICAL 8002"/>
      <sheetName val="SEÑAL VERTICAL 4313"/>
      <sheetName val="SEÑAL VERTICAL 80MG01"/>
      <sheetName val="SEÑAL HORIZONTAL 8002"/>
      <sheetName val="SEÑAL HORIZONTAL 4313"/>
      <sheetName val="SEÑAL HORIZONTAL 80MG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>
        <row r="48">
          <cell r="E48">
            <v>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enido"/>
      <sheetName val="Generalidades 1"/>
      <sheetName val="Generalidades 2,3"/>
      <sheetName val="Mapa estado 4"/>
      <sheetName val="Semáforo 5"/>
      <sheetName val="Semáforo 6"/>
      <sheetName val="Tortas 7"/>
      <sheetName val="Acciden-Señal 7A"/>
      <sheetName val="Puentes 8"/>
      <sheetName val="Críticos 9"/>
      <sheetName val="Emerg 9A"/>
      <sheetName val="Res-Accide-10"/>
      <sheetName val="Acci-Ago-11"/>
      <sheetName val="Acc-Ago-11a"/>
      <sheetName val="Acci-Sep-12"/>
      <sheetName val="Acci-Sep-12 (2)"/>
      <sheetName val="ACCI-JUL-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PART"/>
      <sheetName val="A. P. U."/>
      <sheetName val="Listado"/>
      <sheetName val="PPTOS"/>
      <sheetName val="Borrabl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idades Obras (2)"/>
      <sheetName val="RESUMEN APU"/>
      <sheetName val="Cantidades Obras"/>
      <sheetName val="Análisis de precios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de precios"/>
      <sheetName val="Remo. derr."/>
      <sheetName val="Limp. mec. Alcant."/>
    </sheetNames>
    <sheetDataSet>
      <sheetData sheetId="0">
        <row r="52">
          <cell r="H52">
            <v>46548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topLeftCell="A31" zoomScaleNormal="110" zoomScaleSheetLayoutView="100" workbookViewId="0">
      <selection activeCell="C7" sqref="C7"/>
    </sheetView>
  </sheetViews>
  <sheetFormatPr baseColWidth="10" defaultRowHeight="12.75" x14ac:dyDescent="0.2"/>
  <cols>
    <col min="1" max="1" width="6.140625" style="1" customWidth="1"/>
    <col min="2" max="2" width="10.7109375" style="1" customWidth="1"/>
    <col min="3" max="3" width="39.85546875" style="1" customWidth="1"/>
    <col min="4" max="4" width="15.42578125" style="1" customWidth="1"/>
    <col min="5" max="5" width="11.28515625" style="1" customWidth="1"/>
    <col min="6" max="6" width="6.85546875" style="1" customWidth="1"/>
    <col min="7" max="7" width="11.42578125" style="1" customWidth="1"/>
    <col min="8" max="8" width="18.7109375" style="1" customWidth="1"/>
    <col min="9" max="9" width="5.42578125" style="1" customWidth="1"/>
    <col min="10" max="10" width="14.42578125" style="1" customWidth="1"/>
    <col min="11" max="11" width="12.7109375" style="1" bestFit="1" customWidth="1"/>
    <col min="12" max="16384" width="11.42578125" style="1"/>
  </cols>
  <sheetData>
    <row r="1" spans="1:10" ht="24.75" customHeight="1" x14ac:dyDescent="0.2">
      <c r="A1" s="208"/>
      <c r="B1" s="208"/>
      <c r="C1" s="208"/>
      <c r="D1" s="208"/>
      <c r="E1" s="208"/>
      <c r="F1" s="208"/>
      <c r="G1" s="208"/>
      <c r="H1" s="208"/>
    </row>
    <row r="2" spans="1:10" ht="6.75" customHeight="1" x14ac:dyDescent="0.2">
      <c r="A2" s="209"/>
      <c r="B2" s="209"/>
      <c r="C2" s="209"/>
      <c r="D2" s="209"/>
      <c r="E2" s="209"/>
      <c r="F2" s="209"/>
      <c r="G2" s="209"/>
      <c r="H2" s="209"/>
    </row>
    <row r="3" spans="1:10" ht="60" customHeight="1" x14ac:dyDescent="0.2">
      <c r="A3" s="206" t="s">
        <v>80</v>
      </c>
      <c r="B3" s="206"/>
      <c r="C3" s="206"/>
      <c r="D3" s="206"/>
      <c r="E3" s="206"/>
      <c r="F3" s="206"/>
      <c r="G3" s="206"/>
      <c r="H3" s="206"/>
      <c r="I3" s="48"/>
      <c r="J3" s="48"/>
    </row>
    <row r="4" spans="1:10" ht="14.25" customHeight="1" x14ac:dyDescent="0.25">
      <c r="A4" s="210" t="s">
        <v>82</v>
      </c>
      <c r="B4" s="210"/>
      <c r="C4" s="210"/>
      <c r="D4" s="210"/>
      <c r="E4" s="210"/>
      <c r="F4" s="210"/>
      <c r="G4" s="210"/>
      <c r="H4" s="210"/>
      <c r="I4" s="49"/>
      <c r="J4" s="49"/>
    </row>
    <row r="5" spans="1:10" ht="12.75" customHeight="1" x14ac:dyDescent="0.25">
      <c r="A5" s="50" t="s">
        <v>42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ht="54" customHeight="1" x14ac:dyDescent="0.2">
      <c r="A6" s="207" t="s">
        <v>81</v>
      </c>
      <c r="B6" s="207"/>
      <c r="C6" s="207"/>
      <c r="D6" s="207"/>
      <c r="E6" s="207"/>
      <c r="F6" s="207"/>
      <c r="G6" s="207"/>
      <c r="H6" s="207"/>
      <c r="I6" s="48"/>
      <c r="J6" s="48"/>
    </row>
    <row r="7" spans="1:10" ht="16.5" customHeight="1" x14ac:dyDescent="0.2">
      <c r="A7" s="51"/>
      <c r="B7" s="51"/>
      <c r="C7" s="51"/>
      <c r="D7" s="51"/>
      <c r="E7" s="51"/>
      <c r="F7" s="51"/>
      <c r="G7" s="51"/>
      <c r="H7" s="51"/>
      <c r="I7" s="48"/>
      <c r="J7" s="48"/>
    </row>
    <row r="8" spans="1:10" ht="16.5" customHeight="1" x14ac:dyDescent="0.2">
      <c r="A8" s="207" t="s">
        <v>148</v>
      </c>
      <c r="B8" s="207"/>
      <c r="C8" s="207"/>
      <c r="D8" s="207"/>
      <c r="E8" s="207"/>
      <c r="F8" s="207"/>
      <c r="G8" s="207"/>
      <c r="H8" s="207"/>
      <c r="I8" s="48"/>
      <c r="J8" s="48"/>
    </row>
    <row r="9" spans="1:10" ht="15.75" thickBot="1" x14ac:dyDescent="0.25">
      <c r="A9" s="2"/>
      <c r="B9" s="2"/>
      <c r="C9" s="3"/>
      <c r="D9" s="3"/>
      <c r="E9" s="3"/>
      <c r="F9" s="3"/>
      <c r="G9" s="4"/>
    </row>
    <row r="10" spans="1:10" ht="22.5" x14ac:dyDescent="0.2">
      <c r="A10" s="213" t="s">
        <v>0</v>
      </c>
      <c r="B10" s="215" t="s">
        <v>1</v>
      </c>
      <c r="C10" s="217" t="s">
        <v>2</v>
      </c>
      <c r="D10" s="5" t="s">
        <v>60</v>
      </c>
      <c r="E10" s="5" t="s">
        <v>62</v>
      </c>
      <c r="F10" s="172" t="s">
        <v>3</v>
      </c>
      <c r="G10" s="173" t="s">
        <v>65</v>
      </c>
      <c r="H10" s="219" t="s">
        <v>5</v>
      </c>
    </row>
    <row r="11" spans="1:10" ht="13.5" thickBot="1" x14ac:dyDescent="0.25">
      <c r="A11" s="214" t="s">
        <v>0</v>
      </c>
      <c r="B11" s="216"/>
      <c r="C11" s="218"/>
      <c r="D11" s="6" t="s">
        <v>61</v>
      </c>
      <c r="E11" s="6" t="s">
        <v>63</v>
      </c>
      <c r="F11" s="147" t="s">
        <v>64</v>
      </c>
      <c r="G11" s="149" t="s">
        <v>66</v>
      </c>
      <c r="H11" s="220"/>
    </row>
    <row r="12" spans="1:10" ht="13.5" thickBot="1" x14ac:dyDescent="0.25">
      <c r="A12" s="66"/>
      <c r="B12" s="67"/>
      <c r="C12" s="68" t="s">
        <v>7</v>
      </c>
      <c r="D12" s="68"/>
      <c r="E12" s="69"/>
      <c r="F12" s="70"/>
      <c r="G12" s="148"/>
      <c r="H12" s="71"/>
    </row>
    <row r="13" spans="1:10" x14ac:dyDescent="0.2">
      <c r="A13" s="60"/>
      <c r="B13" s="61"/>
      <c r="C13" s="52" t="s">
        <v>8</v>
      </c>
      <c r="D13" s="52"/>
      <c r="E13" s="72"/>
      <c r="F13" s="73"/>
      <c r="G13" s="64"/>
      <c r="H13" s="74"/>
    </row>
    <row r="14" spans="1:10" x14ac:dyDescent="0.2">
      <c r="A14" s="93">
        <v>1</v>
      </c>
      <c r="B14" s="94" t="s">
        <v>9</v>
      </c>
      <c r="C14" s="10" t="s">
        <v>10</v>
      </c>
      <c r="D14" s="158">
        <v>8730000</v>
      </c>
      <c r="E14" s="8"/>
      <c r="F14" s="9">
        <v>0.5</v>
      </c>
      <c r="G14" s="154">
        <v>3</v>
      </c>
      <c r="H14" s="165">
        <f>A14*D14*F14*G14</f>
        <v>13095000</v>
      </c>
    </row>
    <row r="15" spans="1:10" x14ac:dyDescent="0.2">
      <c r="A15" s="93">
        <v>1</v>
      </c>
      <c r="B15" s="94" t="s">
        <v>11</v>
      </c>
      <c r="C15" s="150" t="s">
        <v>12</v>
      </c>
      <c r="D15" s="158">
        <v>6653000</v>
      </c>
      <c r="E15" s="163">
        <v>500000</v>
      </c>
      <c r="F15" s="9">
        <v>1</v>
      </c>
      <c r="G15" s="154">
        <v>3</v>
      </c>
      <c r="H15" s="165">
        <f>A15*(D15+E15)*F15*G15</f>
        <v>21459000</v>
      </c>
    </row>
    <row r="16" spans="1:10" x14ac:dyDescent="0.2">
      <c r="A16" s="93">
        <v>1</v>
      </c>
      <c r="B16" s="94" t="s">
        <v>46</v>
      </c>
      <c r="C16" s="150" t="s">
        <v>45</v>
      </c>
      <c r="D16" s="157">
        <v>5200000</v>
      </c>
      <c r="E16" s="163"/>
      <c r="F16" s="155">
        <v>0.25</v>
      </c>
      <c r="G16" s="154">
        <v>3</v>
      </c>
      <c r="H16" s="164">
        <f>A16*D16*F16*G16</f>
        <v>3900000</v>
      </c>
    </row>
    <row r="17" spans="1:11" x14ac:dyDescent="0.2">
      <c r="A17" s="93">
        <v>1</v>
      </c>
      <c r="B17" s="96" t="s">
        <v>13</v>
      </c>
      <c r="C17" s="151" t="s">
        <v>14</v>
      </c>
      <c r="D17" s="157">
        <v>6653000</v>
      </c>
      <c r="E17" s="8"/>
      <c r="F17" s="155">
        <v>0.3</v>
      </c>
      <c r="G17" s="154">
        <v>3</v>
      </c>
      <c r="H17" s="164">
        <f t="shared" ref="H17:H22" si="0">A17*D17*F17*G17</f>
        <v>5987700</v>
      </c>
    </row>
    <row r="18" spans="1:11" x14ac:dyDescent="0.2">
      <c r="A18" s="93">
        <v>1</v>
      </c>
      <c r="B18" s="96" t="s">
        <v>13</v>
      </c>
      <c r="C18" s="151" t="s">
        <v>43</v>
      </c>
      <c r="D18" s="157">
        <v>6653000</v>
      </c>
      <c r="E18" s="8"/>
      <c r="F18" s="155">
        <v>0.15</v>
      </c>
      <c r="G18" s="154">
        <v>3</v>
      </c>
      <c r="H18" s="164">
        <f t="shared" si="0"/>
        <v>2993850</v>
      </c>
    </row>
    <row r="19" spans="1:11" x14ac:dyDescent="0.2">
      <c r="A19" s="93">
        <v>1</v>
      </c>
      <c r="B19" s="96" t="s">
        <v>13</v>
      </c>
      <c r="C19" s="53" t="s">
        <v>44</v>
      </c>
      <c r="D19" s="157">
        <v>6653000</v>
      </c>
      <c r="E19" s="8"/>
      <c r="F19" s="155">
        <v>0.15</v>
      </c>
      <c r="G19" s="154">
        <v>3</v>
      </c>
      <c r="H19" s="164">
        <f t="shared" si="0"/>
        <v>2993850</v>
      </c>
    </row>
    <row r="20" spans="1:11" x14ac:dyDescent="0.2">
      <c r="A20" s="93">
        <v>1</v>
      </c>
      <c r="B20" s="96" t="s">
        <v>13</v>
      </c>
      <c r="C20" s="151" t="s">
        <v>41</v>
      </c>
      <c r="D20" s="157">
        <v>6653000</v>
      </c>
      <c r="E20" s="8"/>
      <c r="F20" s="155">
        <v>0.5</v>
      </c>
      <c r="G20" s="154">
        <v>3</v>
      </c>
      <c r="H20" s="164">
        <f t="shared" si="0"/>
        <v>9979500</v>
      </c>
    </row>
    <row r="21" spans="1:11" x14ac:dyDescent="0.2">
      <c r="A21" s="93">
        <v>1</v>
      </c>
      <c r="B21" s="96" t="s">
        <v>13</v>
      </c>
      <c r="C21" s="151" t="s">
        <v>15</v>
      </c>
      <c r="D21" s="157">
        <v>6653000</v>
      </c>
      <c r="E21" s="8"/>
      <c r="F21" s="155">
        <v>0.15</v>
      </c>
      <c r="G21" s="154">
        <v>3</v>
      </c>
      <c r="H21" s="164">
        <f t="shared" si="0"/>
        <v>2993850</v>
      </c>
    </row>
    <row r="22" spans="1:11" ht="13.5" thickBot="1" x14ac:dyDescent="0.25">
      <c r="A22" s="93">
        <v>1</v>
      </c>
      <c r="B22" s="96"/>
      <c r="C22" s="54" t="s">
        <v>67</v>
      </c>
      <c r="D22" s="157">
        <v>5614000</v>
      </c>
      <c r="E22" s="8"/>
      <c r="F22" s="155">
        <v>0.15</v>
      </c>
      <c r="G22" s="154">
        <v>3</v>
      </c>
      <c r="H22" s="164">
        <f t="shared" si="0"/>
        <v>2526300</v>
      </c>
    </row>
    <row r="23" spans="1:11" ht="15" customHeight="1" x14ac:dyDescent="0.2">
      <c r="A23" s="99"/>
      <c r="B23" s="100"/>
      <c r="C23" s="52" t="s">
        <v>16</v>
      </c>
      <c r="D23" s="157"/>
      <c r="E23" s="62"/>
      <c r="F23" s="63"/>
      <c r="G23" s="101"/>
      <c r="H23" s="102"/>
    </row>
    <row r="24" spans="1:11" ht="13.5" thickBot="1" x14ac:dyDescent="0.25">
      <c r="A24" s="93">
        <v>1</v>
      </c>
      <c r="B24" s="96"/>
      <c r="C24" s="10" t="s">
        <v>69</v>
      </c>
      <c r="D24" s="157">
        <v>1243000</v>
      </c>
      <c r="E24" s="11"/>
      <c r="F24" s="9">
        <v>1</v>
      </c>
      <c r="G24" s="9">
        <v>3</v>
      </c>
      <c r="H24" s="95">
        <f t="shared" ref="H24:H29" si="1">A24*D24*F24*G24</f>
        <v>3729000</v>
      </c>
    </row>
    <row r="25" spans="1:11" x14ac:dyDescent="0.2">
      <c r="A25" s="99"/>
      <c r="B25" s="100"/>
      <c r="C25" s="52" t="s">
        <v>17</v>
      </c>
      <c r="D25" s="157"/>
      <c r="E25" s="62"/>
      <c r="F25" s="63"/>
      <c r="G25" s="63"/>
      <c r="H25" s="95">
        <f t="shared" si="1"/>
        <v>0</v>
      </c>
    </row>
    <row r="26" spans="1:11" x14ac:dyDescent="0.2">
      <c r="A26" s="93">
        <v>1</v>
      </c>
      <c r="B26" s="96" t="s">
        <v>47</v>
      </c>
      <c r="C26" s="12" t="s">
        <v>68</v>
      </c>
      <c r="D26" s="157">
        <v>3845000</v>
      </c>
      <c r="E26" s="11"/>
      <c r="F26" s="9">
        <v>1</v>
      </c>
      <c r="G26" s="9">
        <v>3</v>
      </c>
      <c r="H26" s="95">
        <f t="shared" si="1"/>
        <v>11535000</v>
      </c>
    </row>
    <row r="27" spans="1:11" ht="13.5" thickBot="1" x14ac:dyDescent="0.25">
      <c r="A27" s="97">
        <v>1</v>
      </c>
      <c r="B27" s="98" t="s">
        <v>18</v>
      </c>
      <c r="C27" s="14" t="s">
        <v>19</v>
      </c>
      <c r="D27" s="157">
        <v>843000</v>
      </c>
      <c r="E27" s="145"/>
      <c r="F27" s="65">
        <v>1</v>
      </c>
      <c r="G27" s="75">
        <v>3</v>
      </c>
      <c r="H27" s="95">
        <f t="shared" si="1"/>
        <v>2529000</v>
      </c>
    </row>
    <row r="28" spans="1:11" x14ac:dyDescent="0.2">
      <c r="A28" s="103"/>
      <c r="B28" s="104"/>
      <c r="C28" s="56" t="s">
        <v>20</v>
      </c>
      <c r="D28" s="157"/>
      <c r="E28" s="59"/>
      <c r="F28" s="55"/>
      <c r="G28" s="55"/>
      <c r="H28" s="95">
        <f t="shared" si="1"/>
        <v>0</v>
      </c>
    </row>
    <row r="29" spans="1:11" ht="24" x14ac:dyDescent="0.2">
      <c r="A29" s="93">
        <v>1</v>
      </c>
      <c r="B29" s="105"/>
      <c r="C29" s="156" t="s">
        <v>70</v>
      </c>
      <c r="D29" s="157">
        <v>6200000</v>
      </c>
      <c r="E29" s="11"/>
      <c r="F29" s="155">
        <v>0.15</v>
      </c>
      <c r="G29" s="9">
        <v>3</v>
      </c>
      <c r="H29" s="95">
        <f t="shared" si="1"/>
        <v>2790000</v>
      </c>
    </row>
    <row r="30" spans="1:11" ht="13.5" thickBot="1" x14ac:dyDescent="0.25">
      <c r="A30" s="137"/>
      <c r="B30" s="57"/>
      <c r="C30" s="76" t="s">
        <v>76</v>
      </c>
      <c r="D30" s="76"/>
      <c r="E30" s="138"/>
      <c r="F30" s="139"/>
      <c r="G30" s="140"/>
      <c r="H30" s="141">
        <f>SUM(H14:H29)</f>
        <v>86512050</v>
      </c>
    </row>
    <row r="31" spans="1:11" ht="13.5" thickBot="1" x14ac:dyDescent="0.25">
      <c r="A31" s="106"/>
      <c r="B31" s="77"/>
      <c r="C31" s="77" t="s">
        <v>21</v>
      </c>
      <c r="D31" s="77"/>
      <c r="E31" s="77"/>
      <c r="F31" s="78"/>
      <c r="G31" s="77"/>
      <c r="H31" s="107">
        <v>2.4</v>
      </c>
    </row>
    <row r="32" spans="1:11" ht="13.5" thickBot="1" x14ac:dyDescent="0.25">
      <c r="A32" s="108"/>
      <c r="B32" s="15"/>
      <c r="C32" s="109" t="s">
        <v>22</v>
      </c>
      <c r="D32" s="109"/>
      <c r="E32" s="15"/>
      <c r="F32" s="16"/>
      <c r="G32" s="15"/>
      <c r="H32" s="110">
        <f>H30*H31</f>
        <v>207628920</v>
      </c>
      <c r="J32" s="146"/>
      <c r="K32" s="146"/>
    </row>
    <row r="33" spans="1:10" ht="18" customHeight="1" thickBot="1" x14ac:dyDescent="0.25">
      <c r="A33" s="225"/>
      <c r="B33" s="226"/>
      <c r="C33" s="226"/>
      <c r="D33" s="226"/>
      <c r="E33" s="226"/>
      <c r="F33" s="226"/>
      <c r="G33" s="226"/>
      <c r="H33" s="227"/>
    </row>
    <row r="34" spans="1:10" x14ac:dyDescent="0.2">
      <c r="A34" s="221" t="s">
        <v>0</v>
      </c>
      <c r="B34" s="223" t="s">
        <v>23</v>
      </c>
      <c r="C34" s="223" t="s">
        <v>24</v>
      </c>
      <c r="D34" s="111"/>
      <c r="E34" s="111"/>
      <c r="F34" s="112" t="s">
        <v>25</v>
      </c>
      <c r="G34" s="111" t="s">
        <v>4</v>
      </c>
      <c r="H34" s="113" t="s">
        <v>4</v>
      </c>
    </row>
    <row r="35" spans="1:10" ht="13.5" thickBot="1" x14ac:dyDescent="0.25">
      <c r="A35" s="222"/>
      <c r="B35" s="224"/>
      <c r="C35" s="224"/>
      <c r="D35" s="115"/>
      <c r="E35" s="115" t="s">
        <v>26</v>
      </c>
      <c r="F35" s="116" t="s">
        <v>27</v>
      </c>
      <c r="G35" s="115" t="s">
        <v>6</v>
      </c>
      <c r="H35" s="117" t="s">
        <v>28</v>
      </c>
    </row>
    <row r="36" spans="1:10" ht="13.5" thickBot="1" x14ac:dyDescent="0.25">
      <c r="A36" s="118"/>
      <c r="B36" s="119"/>
      <c r="C36" s="120" t="s">
        <v>29</v>
      </c>
      <c r="D36" s="120"/>
      <c r="E36" s="119"/>
      <c r="F36" s="121"/>
      <c r="G36" s="122"/>
      <c r="H36" s="123"/>
    </row>
    <row r="37" spans="1:10" ht="13.5" thickBot="1" x14ac:dyDescent="0.25">
      <c r="A37" s="124"/>
      <c r="B37" s="125"/>
      <c r="C37" s="79" t="s">
        <v>48</v>
      </c>
      <c r="D37" s="79"/>
      <c r="E37" s="126"/>
      <c r="F37" s="80"/>
      <c r="G37" s="81"/>
      <c r="H37" s="82"/>
    </row>
    <row r="38" spans="1:10" x14ac:dyDescent="0.2">
      <c r="A38" s="128"/>
      <c r="B38" s="126"/>
      <c r="C38" s="79" t="s">
        <v>49</v>
      </c>
      <c r="D38" s="79"/>
      <c r="E38" s="125"/>
      <c r="F38" s="83"/>
      <c r="G38" s="125"/>
      <c r="H38" s="129"/>
    </row>
    <row r="39" spans="1:10" x14ac:dyDescent="0.2">
      <c r="A39" s="127">
        <v>1</v>
      </c>
      <c r="B39" s="96" t="s">
        <v>30</v>
      </c>
      <c r="C39" s="10" t="s">
        <v>52</v>
      </c>
      <c r="D39" s="159">
        <v>200000</v>
      </c>
      <c r="E39" s="17" t="s">
        <v>71</v>
      </c>
      <c r="F39" s="8">
        <v>3</v>
      </c>
      <c r="G39" s="134">
        <f>D39</f>
        <v>200000</v>
      </c>
      <c r="H39" s="135">
        <f>F39*G39*A39</f>
        <v>600000</v>
      </c>
    </row>
    <row r="40" spans="1:10" x14ac:dyDescent="0.2">
      <c r="A40" s="127">
        <v>1</v>
      </c>
      <c r="B40" s="96" t="s">
        <v>30</v>
      </c>
      <c r="C40" s="150" t="s">
        <v>53</v>
      </c>
      <c r="D40" s="159">
        <v>200000</v>
      </c>
      <c r="E40" s="17" t="s">
        <v>71</v>
      </c>
      <c r="F40" s="8">
        <v>36</v>
      </c>
      <c r="G40" s="134">
        <f>D40*A40</f>
        <v>200000</v>
      </c>
      <c r="H40" s="135">
        <f>F40*G40</f>
        <v>7200000</v>
      </c>
    </row>
    <row r="41" spans="1:10" x14ac:dyDescent="0.2">
      <c r="A41" s="127">
        <v>1</v>
      </c>
      <c r="B41" s="96" t="s">
        <v>31</v>
      </c>
      <c r="C41" s="150" t="s">
        <v>78</v>
      </c>
      <c r="D41" s="159">
        <v>650000</v>
      </c>
      <c r="E41" s="17" t="s">
        <v>71</v>
      </c>
      <c r="F41" s="8">
        <v>3</v>
      </c>
      <c r="G41" s="134">
        <f>D41*A41</f>
        <v>650000</v>
      </c>
      <c r="H41" s="166">
        <v>1950000</v>
      </c>
    </row>
    <row r="42" spans="1:10" ht="25.5" customHeight="1" x14ac:dyDescent="0.2">
      <c r="A42" s="167">
        <v>1</v>
      </c>
      <c r="B42" s="96" t="s">
        <v>31</v>
      </c>
      <c r="C42" s="152" t="s">
        <v>77</v>
      </c>
      <c r="D42" s="159">
        <v>650000</v>
      </c>
      <c r="E42" s="168" t="s">
        <v>71</v>
      </c>
      <c r="F42" s="169">
        <v>18</v>
      </c>
      <c r="G42" s="170">
        <f>D42*A42</f>
        <v>650000</v>
      </c>
      <c r="H42" s="171">
        <f>ROUND(F42*G42,0)</f>
        <v>11700000</v>
      </c>
    </row>
    <row r="43" spans="1:10" ht="24.75" thickBot="1" x14ac:dyDescent="0.25">
      <c r="A43" s="114">
        <v>1</v>
      </c>
      <c r="B43" s="98" t="s">
        <v>51</v>
      </c>
      <c r="C43" s="84" t="s">
        <v>50</v>
      </c>
      <c r="D43" s="159">
        <v>10000000</v>
      </c>
      <c r="E43" s="23" t="s">
        <v>72</v>
      </c>
      <c r="F43" s="161">
        <v>1</v>
      </c>
      <c r="G43" s="134">
        <f>D43</f>
        <v>10000000</v>
      </c>
      <c r="H43" s="21">
        <f>ROUND(F43*G43,0)</f>
        <v>10000000</v>
      </c>
    </row>
    <row r="44" spans="1:10" x14ac:dyDescent="0.2">
      <c r="A44" s="130"/>
      <c r="B44" s="131"/>
      <c r="C44" s="153" t="s">
        <v>54</v>
      </c>
      <c r="D44" s="159"/>
      <c r="E44" s="132"/>
      <c r="F44" s="85"/>
      <c r="G44" s="132"/>
      <c r="H44" s="133"/>
    </row>
    <row r="45" spans="1:10" x14ac:dyDescent="0.2">
      <c r="A45" s="127">
        <v>1</v>
      </c>
      <c r="B45" s="96" t="s">
        <v>32</v>
      </c>
      <c r="C45" s="10" t="s">
        <v>74</v>
      </c>
      <c r="D45" s="159">
        <v>1800000</v>
      </c>
      <c r="E45" s="22" t="s">
        <v>75</v>
      </c>
      <c r="F45" s="162">
        <v>3</v>
      </c>
      <c r="G45" s="18">
        <f>D45</f>
        <v>1800000</v>
      </c>
      <c r="H45" s="19">
        <f>ROUND(F45*G45,0)</f>
        <v>5400000</v>
      </c>
    </row>
    <row r="46" spans="1:10" ht="24.75" thickBot="1" x14ac:dyDescent="0.25">
      <c r="A46" s="127">
        <v>1</v>
      </c>
      <c r="B46" s="96" t="s">
        <v>33</v>
      </c>
      <c r="C46" s="152" t="s">
        <v>73</v>
      </c>
      <c r="D46" s="159">
        <v>600000</v>
      </c>
      <c r="E46" s="160" t="s">
        <v>75</v>
      </c>
      <c r="F46" s="162">
        <v>3</v>
      </c>
      <c r="G46" s="18">
        <f>D46</f>
        <v>600000</v>
      </c>
      <c r="H46" s="19">
        <f>ROUND(F46*G46,0)</f>
        <v>1800000</v>
      </c>
    </row>
    <row r="47" spans="1:10" ht="13.5" thickBot="1" x14ac:dyDescent="0.25">
      <c r="A47" s="24"/>
      <c r="B47" s="25"/>
      <c r="C47" s="26" t="s">
        <v>34</v>
      </c>
      <c r="D47" s="26"/>
      <c r="E47" s="27"/>
      <c r="F47" s="20"/>
      <c r="G47" s="20"/>
      <c r="H47" s="28">
        <f>SUM(H39:H46)</f>
        <v>38650000</v>
      </c>
    </row>
    <row r="48" spans="1:10" x14ac:dyDescent="0.2">
      <c r="A48" s="29"/>
      <c r="B48" s="13"/>
      <c r="C48" s="30" t="s">
        <v>35</v>
      </c>
      <c r="D48" s="30"/>
      <c r="E48" s="31"/>
      <c r="F48" s="31"/>
      <c r="G48" s="13"/>
      <c r="H48" s="32">
        <f>+H47+H32</f>
        <v>246278920</v>
      </c>
      <c r="J48" s="146"/>
    </row>
    <row r="49" spans="1:11" x14ac:dyDescent="0.2">
      <c r="A49" s="33"/>
      <c r="B49" s="34"/>
      <c r="C49" s="35" t="s">
        <v>36</v>
      </c>
      <c r="D49" s="35"/>
      <c r="E49" s="7"/>
      <c r="F49" s="7"/>
      <c r="G49" s="7"/>
      <c r="H49" s="36">
        <v>0</v>
      </c>
    </row>
    <row r="50" spans="1:11" x14ac:dyDescent="0.2">
      <c r="A50" s="33"/>
      <c r="B50" s="7"/>
      <c r="C50" s="37" t="s">
        <v>37</v>
      </c>
      <c r="D50" s="37"/>
      <c r="E50" s="7"/>
      <c r="F50" s="7"/>
      <c r="G50" s="7"/>
      <c r="H50" s="38">
        <f>SUM(H48:H49)</f>
        <v>246278920</v>
      </c>
      <c r="J50" s="38"/>
    </row>
    <row r="51" spans="1:11" ht="13.5" thickBot="1" x14ac:dyDescent="0.25">
      <c r="A51" s="86"/>
      <c r="B51" s="58"/>
      <c r="C51" s="87" t="s">
        <v>38</v>
      </c>
      <c r="D51" s="87"/>
      <c r="E51" s="58"/>
      <c r="F51" s="58"/>
      <c r="G51" s="58"/>
      <c r="H51" s="88">
        <f>ROUND(H50*0.16,0)</f>
        <v>39404627</v>
      </c>
    </row>
    <row r="52" spans="1:11" ht="13.5" thickBot="1" x14ac:dyDescent="0.25">
      <c r="A52" s="89"/>
      <c r="B52" s="90"/>
      <c r="C52" s="91" t="s">
        <v>39</v>
      </c>
      <c r="D52" s="91"/>
      <c r="E52" s="90"/>
      <c r="F52" s="90"/>
      <c r="G52" s="90"/>
      <c r="H52" s="92">
        <f>ROUND((+H50+H51),0)</f>
        <v>285683547</v>
      </c>
      <c r="J52" s="136"/>
      <c r="K52" s="47"/>
    </row>
    <row r="53" spans="1:11" x14ac:dyDescent="0.2">
      <c r="F53" s="39"/>
      <c r="G53" s="40"/>
      <c r="H53" s="41"/>
      <c r="J53" s="146"/>
    </row>
    <row r="54" spans="1:11" ht="15" x14ac:dyDescent="0.25">
      <c r="A54" s="142" t="s">
        <v>55</v>
      </c>
      <c r="B54" s="142"/>
      <c r="C54" s="142"/>
      <c r="D54" s="142"/>
      <c r="E54" s="144"/>
      <c r="F54" s="143"/>
      <c r="G54" s="143"/>
      <c r="H54" s="143"/>
    </row>
    <row r="55" spans="1:11" x14ac:dyDescent="0.2">
      <c r="A55" s="142" t="s">
        <v>56</v>
      </c>
      <c r="B55" s="142"/>
      <c r="C55" s="142"/>
      <c r="D55" s="142"/>
      <c r="E55" s="142"/>
      <c r="F55" s="142"/>
      <c r="G55" s="142"/>
      <c r="H55" s="142"/>
    </row>
    <row r="56" spans="1:11" x14ac:dyDescent="0.2">
      <c r="A56" s="142" t="s">
        <v>57</v>
      </c>
      <c r="B56" s="142"/>
      <c r="C56" s="142"/>
      <c r="D56" s="142"/>
      <c r="E56" s="142"/>
      <c r="F56" s="143"/>
      <c r="G56" s="143"/>
      <c r="H56" s="143"/>
    </row>
    <row r="57" spans="1:11" x14ac:dyDescent="0.2">
      <c r="A57" s="142" t="s">
        <v>58</v>
      </c>
      <c r="B57" s="142"/>
      <c r="C57" s="142"/>
      <c r="D57" s="142"/>
      <c r="E57" s="142"/>
      <c r="F57" s="142"/>
      <c r="G57" s="142"/>
      <c r="H57" s="142"/>
    </row>
    <row r="58" spans="1:11" x14ac:dyDescent="0.2">
      <c r="A58" s="142"/>
      <c r="B58" s="142"/>
      <c r="C58" s="142"/>
      <c r="D58" s="142"/>
      <c r="E58" s="142"/>
      <c r="F58" s="142"/>
      <c r="G58" s="142"/>
      <c r="H58" s="142"/>
    </row>
    <row r="59" spans="1:11" x14ac:dyDescent="0.2">
      <c r="A59" s="142"/>
      <c r="B59" s="142"/>
      <c r="C59" s="142"/>
      <c r="D59" s="142"/>
      <c r="E59" s="142"/>
      <c r="F59" s="143"/>
      <c r="G59" s="143"/>
      <c r="H59" s="143"/>
    </row>
    <row r="60" spans="1:11" x14ac:dyDescent="0.2">
      <c r="A60" s="142"/>
      <c r="B60" s="142"/>
      <c r="C60" s="142"/>
      <c r="D60" s="142"/>
      <c r="E60" s="142"/>
      <c r="F60" s="211" t="s">
        <v>59</v>
      </c>
      <c r="G60" s="211"/>
      <c r="H60" s="211"/>
    </row>
    <row r="61" spans="1:11" x14ac:dyDescent="0.2">
      <c r="A61" s="142"/>
      <c r="B61" s="142"/>
      <c r="C61" s="142"/>
      <c r="D61" s="142"/>
      <c r="E61" s="142"/>
      <c r="F61" s="142"/>
      <c r="G61" s="142"/>
      <c r="H61" s="142"/>
    </row>
    <row r="62" spans="1:11" x14ac:dyDescent="0.2">
      <c r="A62" s="42" t="s">
        <v>40</v>
      </c>
      <c r="B62" s="42"/>
      <c r="C62" s="43"/>
      <c r="D62" s="43"/>
      <c r="E62" s="44"/>
      <c r="F62" s="212"/>
      <c r="G62" s="212"/>
      <c r="H62" s="45"/>
    </row>
    <row r="63" spans="1:11" x14ac:dyDescent="0.2">
      <c r="A63" s="43" t="s">
        <v>79</v>
      </c>
      <c r="B63" s="43"/>
      <c r="C63" s="43"/>
      <c r="D63" s="43"/>
    </row>
    <row r="64" spans="1:11" x14ac:dyDescent="0.2">
      <c r="A64" s="43"/>
      <c r="B64" s="43"/>
      <c r="C64" s="43"/>
      <c r="D64" s="43"/>
    </row>
    <row r="65" spans="1:8" x14ac:dyDescent="0.2">
      <c r="A65" s="46"/>
      <c r="B65" s="46"/>
      <c r="C65" s="43"/>
      <c r="D65" s="43"/>
    </row>
    <row r="67" spans="1:8" x14ac:dyDescent="0.2">
      <c r="H67" s="47"/>
    </row>
    <row r="68" spans="1:8" x14ac:dyDescent="0.2">
      <c r="H68" s="47"/>
    </row>
    <row r="69" spans="1:8" x14ac:dyDescent="0.2">
      <c r="F69" s="47"/>
      <c r="G69" s="47"/>
      <c r="H69" s="47"/>
    </row>
    <row r="70" spans="1:8" x14ac:dyDescent="0.2">
      <c r="H70" s="47"/>
    </row>
  </sheetData>
  <mergeCells count="16">
    <mergeCell ref="F60:H60"/>
    <mergeCell ref="F62:G62"/>
    <mergeCell ref="A10:A11"/>
    <mergeCell ref="B10:B11"/>
    <mergeCell ref="C10:C11"/>
    <mergeCell ref="H10:H11"/>
    <mergeCell ref="A34:A35"/>
    <mergeCell ref="B34:B35"/>
    <mergeCell ref="C34:C35"/>
    <mergeCell ref="A33:H33"/>
    <mergeCell ref="A3:H3"/>
    <mergeCell ref="A6:H6"/>
    <mergeCell ref="A8:H8"/>
    <mergeCell ref="A1:H1"/>
    <mergeCell ref="A2:H2"/>
    <mergeCell ref="A4:H4"/>
  </mergeCells>
  <printOptions horizontalCentered="1" verticalCentered="1"/>
  <pageMargins left="0.39370078740157483" right="0.39370078740157483" top="0.82677165354330717" bottom="1.0629921259842521" header="0" footer="0"/>
  <pageSetup paperSize="119" scale="59" orientation="portrait" r:id="rId1"/>
  <ignoredErrors>
    <ignoredError sqref="G4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view="pageBreakPreview" topLeftCell="A43" zoomScale="90" zoomScaleNormal="100" zoomScaleSheetLayoutView="90" workbookViewId="0">
      <selection activeCell="B27" sqref="B27:H27"/>
    </sheetView>
  </sheetViews>
  <sheetFormatPr baseColWidth="10" defaultRowHeight="14.25" x14ac:dyDescent="0.25"/>
  <cols>
    <col min="1" max="1" width="7.85546875" style="174" customWidth="1"/>
    <col min="2" max="4" width="11.42578125" style="174"/>
    <col min="5" max="5" width="11.7109375" style="174" bestFit="1" customWidth="1"/>
    <col min="6" max="8" width="11.42578125" style="174"/>
    <col min="9" max="9" width="14.85546875" style="174" customWidth="1"/>
    <col min="10" max="11" width="11.42578125" style="174" customWidth="1"/>
    <col min="12" max="12" width="6.140625" style="174" customWidth="1"/>
    <col min="13" max="13" width="11.42578125" style="174"/>
    <col min="14" max="14" width="11.5703125" style="174" bestFit="1" customWidth="1"/>
    <col min="15" max="16384" width="11.42578125" style="174"/>
  </cols>
  <sheetData>
    <row r="1" spans="1:9" x14ac:dyDescent="0.25">
      <c r="A1" s="175"/>
      <c r="B1" s="176"/>
      <c r="C1" s="176"/>
      <c r="D1" s="176"/>
      <c r="E1" s="176"/>
      <c r="F1" s="176"/>
      <c r="G1" s="176"/>
      <c r="H1" s="176"/>
      <c r="I1" s="177"/>
    </row>
    <row r="2" spans="1:9" x14ac:dyDescent="0.25">
      <c r="A2" s="243" t="s">
        <v>150</v>
      </c>
      <c r="B2" s="244"/>
      <c r="C2" s="244"/>
      <c r="D2" s="244"/>
      <c r="E2" s="244"/>
      <c r="F2" s="244"/>
      <c r="G2" s="244"/>
      <c r="H2" s="244"/>
      <c r="I2" s="244"/>
    </row>
    <row r="3" spans="1:9" x14ac:dyDescent="0.25">
      <c r="A3" s="243" t="s">
        <v>170</v>
      </c>
      <c r="B3" s="244"/>
      <c r="C3" s="244"/>
      <c r="D3" s="244"/>
      <c r="E3" s="244"/>
      <c r="F3" s="244"/>
      <c r="G3" s="244"/>
      <c r="H3" s="244"/>
      <c r="I3" s="244"/>
    </row>
    <row r="4" spans="1:9" x14ac:dyDescent="0.25">
      <c r="A4" s="241"/>
      <c r="B4" s="242"/>
      <c r="C4" s="242"/>
      <c r="D4" s="242"/>
      <c r="E4" s="242"/>
      <c r="F4" s="242"/>
      <c r="G4" s="242"/>
      <c r="H4" s="242"/>
      <c r="I4" s="178"/>
    </row>
    <row r="5" spans="1:9" x14ac:dyDescent="0.25">
      <c r="A5" s="198" t="s">
        <v>149</v>
      </c>
      <c r="B5" s="199"/>
      <c r="C5" s="200" t="s">
        <v>24</v>
      </c>
      <c r="D5" s="201"/>
      <c r="E5" s="201"/>
      <c r="F5" s="201"/>
      <c r="G5" s="201"/>
      <c r="H5" s="202"/>
      <c r="I5" s="203" t="s">
        <v>83</v>
      </c>
    </row>
    <row r="6" spans="1:9" x14ac:dyDescent="0.25">
      <c r="A6" s="197" t="s">
        <v>84</v>
      </c>
      <c r="B6" s="236" t="s">
        <v>85</v>
      </c>
      <c r="C6" s="237"/>
      <c r="D6" s="237"/>
      <c r="E6" s="237"/>
      <c r="F6" s="237"/>
      <c r="G6" s="237"/>
      <c r="H6" s="237"/>
      <c r="I6" s="237"/>
    </row>
    <row r="7" spans="1:9" ht="9" customHeight="1" x14ac:dyDescent="0.25">
      <c r="A7" s="180"/>
      <c r="B7" s="245"/>
      <c r="C7" s="246"/>
      <c r="D7" s="246"/>
      <c r="E7" s="246"/>
      <c r="F7" s="246"/>
      <c r="G7" s="246"/>
      <c r="H7" s="246"/>
      <c r="I7" s="182"/>
    </row>
    <row r="8" spans="1:9" x14ac:dyDescent="0.25">
      <c r="A8" s="181" t="s">
        <v>86</v>
      </c>
      <c r="B8" s="228" t="s">
        <v>87</v>
      </c>
      <c r="C8" s="229"/>
      <c r="D8" s="229"/>
      <c r="E8" s="229"/>
      <c r="F8" s="229"/>
      <c r="G8" s="229"/>
      <c r="H8" s="230"/>
      <c r="I8" s="249"/>
    </row>
    <row r="9" spans="1:9" x14ac:dyDescent="0.25">
      <c r="A9" s="181" t="s">
        <v>88</v>
      </c>
      <c r="B9" s="228" t="s">
        <v>89</v>
      </c>
      <c r="C9" s="238"/>
      <c r="D9" s="238"/>
      <c r="E9" s="238"/>
      <c r="F9" s="238"/>
      <c r="G9" s="238"/>
      <c r="H9" s="239"/>
      <c r="I9" s="249"/>
    </row>
    <row r="10" spans="1:9" x14ac:dyDescent="0.25">
      <c r="A10" s="181" t="s">
        <v>90</v>
      </c>
      <c r="B10" s="228" t="s">
        <v>91</v>
      </c>
      <c r="C10" s="238"/>
      <c r="D10" s="238"/>
      <c r="E10" s="238"/>
      <c r="F10" s="238"/>
      <c r="G10" s="238"/>
      <c r="H10" s="239"/>
      <c r="I10" s="249"/>
    </row>
    <row r="11" spans="1:9" x14ac:dyDescent="0.25">
      <c r="A11" s="181" t="s">
        <v>92</v>
      </c>
      <c r="B11" s="228" t="s">
        <v>93</v>
      </c>
      <c r="C11" s="238"/>
      <c r="D11" s="238"/>
      <c r="E11" s="238"/>
      <c r="F11" s="238"/>
      <c r="G11" s="238"/>
      <c r="H11" s="239"/>
      <c r="I11" s="249"/>
    </row>
    <row r="12" spans="1:9" x14ac:dyDescent="0.25">
      <c r="A12" s="181" t="s">
        <v>94</v>
      </c>
      <c r="B12" s="228" t="s">
        <v>95</v>
      </c>
      <c r="C12" s="229"/>
      <c r="D12" s="229"/>
      <c r="E12" s="229"/>
      <c r="F12" s="229"/>
      <c r="G12" s="229"/>
      <c r="H12" s="230"/>
      <c r="I12" s="249"/>
    </row>
    <row r="13" spans="1:9" x14ac:dyDescent="0.25">
      <c r="A13" s="181" t="s">
        <v>96</v>
      </c>
      <c r="B13" s="228" t="s">
        <v>97</v>
      </c>
      <c r="C13" s="229"/>
      <c r="D13" s="229"/>
      <c r="E13" s="229"/>
      <c r="F13" s="229"/>
      <c r="G13" s="229"/>
      <c r="H13" s="230"/>
      <c r="I13" s="249"/>
    </row>
    <row r="14" spans="1:9" x14ac:dyDescent="0.25">
      <c r="A14" s="181" t="s">
        <v>98</v>
      </c>
      <c r="B14" s="228" t="s">
        <v>99</v>
      </c>
      <c r="C14" s="229"/>
      <c r="D14" s="229"/>
      <c r="E14" s="229"/>
      <c r="F14" s="229"/>
      <c r="G14" s="229"/>
      <c r="H14" s="230"/>
      <c r="I14" s="249"/>
    </row>
    <row r="15" spans="1:9" x14ac:dyDescent="0.25">
      <c r="A15" s="181" t="s">
        <v>100</v>
      </c>
      <c r="B15" s="228" t="s">
        <v>154</v>
      </c>
      <c r="C15" s="229"/>
      <c r="D15" s="229"/>
      <c r="E15" s="229"/>
      <c r="F15" s="229"/>
      <c r="G15" s="229"/>
      <c r="H15" s="230"/>
      <c r="I15" s="249"/>
    </row>
    <row r="16" spans="1:9" x14ac:dyDescent="0.25">
      <c r="A16" s="181" t="s">
        <v>101</v>
      </c>
      <c r="B16" s="228" t="s">
        <v>102</v>
      </c>
      <c r="C16" s="229"/>
      <c r="D16" s="229"/>
      <c r="E16" s="229"/>
      <c r="F16" s="229"/>
      <c r="G16" s="229"/>
      <c r="H16" s="230"/>
      <c r="I16" s="249"/>
    </row>
    <row r="17" spans="1:12" x14ac:dyDescent="0.25">
      <c r="A17" s="181" t="s">
        <v>103</v>
      </c>
      <c r="B17" s="228" t="s">
        <v>104</v>
      </c>
      <c r="C17" s="229"/>
      <c r="D17" s="229"/>
      <c r="E17" s="229"/>
      <c r="F17" s="229"/>
      <c r="G17" s="229"/>
      <c r="H17" s="230"/>
      <c r="I17" s="249"/>
    </row>
    <row r="18" spans="1:12" ht="32.25" customHeight="1" x14ac:dyDescent="0.25">
      <c r="A18" s="181" t="s">
        <v>105</v>
      </c>
      <c r="B18" s="240" t="s">
        <v>157</v>
      </c>
      <c r="C18" s="229"/>
      <c r="D18" s="229"/>
      <c r="E18" s="229"/>
      <c r="F18" s="229"/>
      <c r="G18" s="229"/>
      <c r="H18" s="230"/>
      <c r="I18" s="249"/>
      <c r="L18" s="186"/>
    </row>
    <row r="19" spans="1:12" x14ac:dyDescent="0.25">
      <c r="A19" s="181" t="s">
        <v>106</v>
      </c>
      <c r="B19" s="228" t="s">
        <v>107</v>
      </c>
      <c r="C19" s="229"/>
      <c r="D19" s="229"/>
      <c r="E19" s="229"/>
      <c r="F19" s="229"/>
      <c r="G19" s="229"/>
      <c r="H19" s="230"/>
      <c r="I19" s="182"/>
    </row>
    <row r="20" spans="1:12" x14ac:dyDescent="0.25">
      <c r="A20" s="187"/>
      <c r="B20" s="188"/>
      <c r="C20" s="189"/>
      <c r="D20" s="189"/>
      <c r="E20" s="189"/>
      <c r="F20" s="231" t="s">
        <v>108</v>
      </c>
      <c r="G20" s="232"/>
      <c r="H20" s="233"/>
      <c r="I20" s="190">
        <f>ROUND(SUM(I8:I19),2)</f>
        <v>0</v>
      </c>
      <c r="K20" s="191"/>
    </row>
    <row r="21" spans="1:12" x14ac:dyDescent="0.25">
      <c r="A21" s="192"/>
      <c r="B21" s="184"/>
      <c r="C21" s="184"/>
      <c r="D21" s="184"/>
      <c r="E21" s="184"/>
      <c r="F21" s="184"/>
      <c r="G21" s="184"/>
      <c r="H21" s="183"/>
      <c r="I21" s="185"/>
    </row>
    <row r="22" spans="1:12" x14ac:dyDescent="0.25">
      <c r="A22" s="197" t="s">
        <v>109</v>
      </c>
      <c r="B22" s="236" t="s">
        <v>110</v>
      </c>
      <c r="C22" s="237"/>
      <c r="D22" s="237"/>
      <c r="E22" s="237"/>
      <c r="F22" s="237"/>
      <c r="G22" s="237"/>
      <c r="H22" s="237"/>
      <c r="I22" s="237"/>
    </row>
    <row r="23" spans="1:12" ht="9" customHeight="1" x14ac:dyDescent="0.25">
      <c r="A23" s="180"/>
      <c r="B23" s="192"/>
      <c r="C23" s="184"/>
      <c r="D23" s="184"/>
      <c r="E23" s="184"/>
      <c r="F23" s="184"/>
      <c r="G23" s="184"/>
      <c r="H23" s="183"/>
      <c r="I23" s="185"/>
    </row>
    <row r="24" spans="1:12" x14ac:dyDescent="0.25">
      <c r="A24" s="181" t="s">
        <v>111</v>
      </c>
      <c r="B24" s="228" t="s">
        <v>155</v>
      </c>
      <c r="C24" s="229"/>
      <c r="D24" s="229"/>
      <c r="E24" s="229"/>
      <c r="F24" s="229"/>
      <c r="G24" s="229"/>
      <c r="H24" s="230"/>
      <c r="I24" s="182"/>
    </row>
    <row r="25" spans="1:12" x14ac:dyDescent="0.25">
      <c r="A25" s="181" t="s">
        <v>112</v>
      </c>
      <c r="B25" s="247" t="s">
        <v>168</v>
      </c>
      <c r="C25" s="229"/>
      <c r="D25" s="229"/>
      <c r="E25" s="229"/>
      <c r="F25" s="229"/>
      <c r="G25" s="229"/>
      <c r="H25" s="230"/>
      <c r="I25" s="182"/>
    </row>
    <row r="26" spans="1:12" x14ac:dyDescent="0.25">
      <c r="A26" s="248" t="s">
        <v>166</v>
      </c>
      <c r="B26" s="247" t="s">
        <v>167</v>
      </c>
      <c r="C26" s="229"/>
      <c r="D26" s="229"/>
      <c r="E26" s="229"/>
      <c r="F26" s="229"/>
      <c r="G26" s="229"/>
      <c r="H26" s="230"/>
      <c r="I26" s="182"/>
    </row>
    <row r="27" spans="1:12" x14ac:dyDescent="0.25">
      <c r="A27" s="248" t="s">
        <v>169</v>
      </c>
      <c r="B27" s="247" t="s">
        <v>156</v>
      </c>
      <c r="C27" s="229"/>
      <c r="D27" s="229"/>
      <c r="E27" s="229"/>
      <c r="F27" s="229"/>
      <c r="G27" s="229"/>
      <c r="H27" s="230"/>
      <c r="I27" s="182"/>
    </row>
    <row r="28" spans="1:12" x14ac:dyDescent="0.25">
      <c r="A28" s="187"/>
      <c r="B28" s="188"/>
      <c r="C28" s="189"/>
      <c r="D28" s="189"/>
      <c r="E28" s="189"/>
      <c r="F28" s="231" t="s">
        <v>108</v>
      </c>
      <c r="G28" s="232"/>
      <c r="H28" s="233"/>
      <c r="I28" s="190">
        <f>ROUND(SUM(I24:I25),2)</f>
        <v>0</v>
      </c>
    </row>
    <row r="29" spans="1:12" x14ac:dyDescent="0.25">
      <c r="A29" s="192"/>
      <c r="B29" s="184"/>
      <c r="C29" s="184"/>
      <c r="D29" s="184"/>
      <c r="E29" s="184"/>
      <c r="F29" s="184"/>
      <c r="G29" s="184"/>
      <c r="H29" s="183"/>
      <c r="I29" s="185"/>
    </row>
    <row r="30" spans="1:12" x14ac:dyDescent="0.25">
      <c r="A30" s="197" t="s">
        <v>114</v>
      </c>
      <c r="B30" s="236" t="s">
        <v>115</v>
      </c>
      <c r="C30" s="237"/>
      <c r="D30" s="237"/>
      <c r="E30" s="237"/>
      <c r="F30" s="237"/>
      <c r="G30" s="237"/>
      <c r="H30" s="237"/>
      <c r="I30" s="237"/>
    </row>
    <row r="31" spans="1:12" ht="9.75" customHeight="1" x14ac:dyDescent="0.25">
      <c r="A31" s="179"/>
      <c r="B31" s="204"/>
      <c r="C31" s="196"/>
      <c r="D31" s="196"/>
      <c r="E31" s="196"/>
      <c r="F31" s="196"/>
      <c r="G31" s="196"/>
      <c r="H31" s="196"/>
      <c r="I31" s="196"/>
    </row>
    <row r="32" spans="1:12" x14ac:dyDescent="0.25">
      <c r="A32" s="181" t="s">
        <v>116</v>
      </c>
      <c r="B32" s="228" t="s">
        <v>117</v>
      </c>
      <c r="C32" s="229"/>
      <c r="D32" s="229"/>
      <c r="E32" s="229"/>
      <c r="F32" s="229"/>
      <c r="G32" s="229"/>
      <c r="H32" s="230"/>
      <c r="I32" s="182"/>
    </row>
    <row r="33" spans="1:9" x14ac:dyDescent="0.25">
      <c r="A33" s="181" t="s">
        <v>113</v>
      </c>
      <c r="B33" s="228" t="s">
        <v>118</v>
      </c>
      <c r="C33" s="229"/>
      <c r="D33" s="229"/>
      <c r="E33" s="229"/>
      <c r="F33" s="229"/>
      <c r="G33" s="229"/>
      <c r="H33" s="230"/>
      <c r="I33" s="182"/>
    </row>
    <row r="34" spans="1:9" x14ac:dyDescent="0.25">
      <c r="A34" s="181" t="s">
        <v>119</v>
      </c>
      <c r="B34" s="228" t="s">
        <v>120</v>
      </c>
      <c r="C34" s="229"/>
      <c r="D34" s="229"/>
      <c r="E34" s="229"/>
      <c r="F34" s="229"/>
      <c r="G34" s="229"/>
      <c r="H34" s="230"/>
      <c r="I34" s="182"/>
    </row>
    <row r="35" spans="1:9" x14ac:dyDescent="0.25">
      <c r="A35" s="181" t="s">
        <v>121</v>
      </c>
      <c r="B35" s="228" t="s">
        <v>122</v>
      </c>
      <c r="C35" s="229"/>
      <c r="D35" s="229"/>
      <c r="E35" s="229"/>
      <c r="F35" s="229"/>
      <c r="G35" s="229"/>
      <c r="H35" s="230"/>
      <c r="I35" s="182"/>
    </row>
    <row r="36" spans="1:9" x14ac:dyDescent="0.25">
      <c r="A36" s="181" t="s">
        <v>123</v>
      </c>
      <c r="B36" s="228" t="s">
        <v>124</v>
      </c>
      <c r="C36" s="229"/>
      <c r="D36" s="229"/>
      <c r="E36" s="229"/>
      <c r="F36" s="229"/>
      <c r="G36" s="229"/>
      <c r="H36" s="230"/>
      <c r="I36" s="182"/>
    </row>
    <row r="37" spans="1:9" x14ac:dyDescent="0.25">
      <c r="A37" s="181" t="s">
        <v>125</v>
      </c>
      <c r="B37" s="228" t="s">
        <v>126</v>
      </c>
      <c r="C37" s="229"/>
      <c r="D37" s="229"/>
      <c r="E37" s="229"/>
      <c r="F37" s="229"/>
      <c r="G37" s="229"/>
      <c r="H37" s="230"/>
      <c r="I37" s="182"/>
    </row>
    <row r="38" spans="1:9" x14ac:dyDescent="0.25">
      <c r="A38" s="181" t="s">
        <v>127</v>
      </c>
      <c r="B38" s="228" t="s">
        <v>128</v>
      </c>
      <c r="C38" s="229"/>
      <c r="D38" s="229"/>
      <c r="E38" s="229"/>
      <c r="F38" s="229"/>
      <c r="G38" s="229"/>
      <c r="H38" s="230"/>
      <c r="I38" s="182"/>
    </row>
    <row r="39" spans="1:9" x14ac:dyDescent="0.25">
      <c r="A39" s="181" t="s">
        <v>129</v>
      </c>
      <c r="B39" s="228" t="s">
        <v>130</v>
      </c>
      <c r="C39" s="229"/>
      <c r="D39" s="229"/>
      <c r="E39" s="229"/>
      <c r="F39" s="229"/>
      <c r="G39" s="229"/>
      <c r="H39" s="230"/>
      <c r="I39" s="182"/>
    </row>
    <row r="40" spans="1:9" x14ac:dyDescent="0.25">
      <c r="A40" s="181" t="s">
        <v>131</v>
      </c>
      <c r="B40" s="228" t="s">
        <v>132</v>
      </c>
      <c r="C40" s="229"/>
      <c r="D40" s="229"/>
      <c r="E40" s="229"/>
      <c r="F40" s="229"/>
      <c r="G40" s="229"/>
      <c r="H40" s="230"/>
      <c r="I40" s="182"/>
    </row>
    <row r="41" spans="1:9" x14ac:dyDescent="0.25">
      <c r="A41" s="181" t="s">
        <v>133</v>
      </c>
      <c r="B41" s="228" t="s">
        <v>134</v>
      </c>
      <c r="C41" s="229"/>
      <c r="D41" s="229"/>
      <c r="E41" s="229"/>
      <c r="F41" s="229"/>
      <c r="G41" s="229"/>
      <c r="H41" s="230"/>
      <c r="I41" s="182"/>
    </row>
    <row r="42" spans="1:9" x14ac:dyDescent="0.25">
      <c r="A42" s="181" t="s">
        <v>135</v>
      </c>
      <c r="B42" s="228" t="s">
        <v>136</v>
      </c>
      <c r="C42" s="229"/>
      <c r="D42" s="229"/>
      <c r="E42" s="229"/>
      <c r="F42" s="229"/>
      <c r="G42" s="229"/>
      <c r="H42" s="230"/>
      <c r="I42" s="182"/>
    </row>
    <row r="43" spans="1:9" x14ac:dyDescent="0.25">
      <c r="A43" s="181" t="s">
        <v>159</v>
      </c>
      <c r="B43" s="228" t="s">
        <v>137</v>
      </c>
      <c r="C43" s="229"/>
      <c r="D43" s="229"/>
      <c r="E43" s="229"/>
      <c r="F43" s="229"/>
      <c r="G43" s="229"/>
      <c r="H43" s="230"/>
      <c r="I43" s="182"/>
    </row>
    <row r="44" spans="1:9" x14ac:dyDescent="0.25">
      <c r="A44" s="181" t="s">
        <v>160</v>
      </c>
      <c r="B44" s="228" t="s">
        <v>138</v>
      </c>
      <c r="C44" s="229"/>
      <c r="D44" s="229"/>
      <c r="E44" s="229"/>
      <c r="F44" s="229"/>
      <c r="G44" s="229"/>
      <c r="H44" s="230"/>
      <c r="I44" s="182"/>
    </row>
    <row r="45" spans="1:9" x14ac:dyDescent="0.25">
      <c r="A45" s="187"/>
      <c r="B45" s="188"/>
      <c r="C45" s="189"/>
      <c r="D45" s="189"/>
      <c r="E45" s="189"/>
      <c r="F45" s="231" t="s">
        <v>108</v>
      </c>
      <c r="G45" s="232"/>
      <c r="H45" s="233"/>
      <c r="I45" s="190">
        <f>ROUND(SUM(I32:I44),2)</f>
        <v>0</v>
      </c>
    </row>
    <row r="46" spans="1:9" x14ac:dyDescent="0.25">
      <c r="A46" s="192"/>
      <c r="B46" s="184"/>
      <c r="C46" s="184"/>
      <c r="D46" s="184"/>
      <c r="E46" s="184"/>
      <c r="F46" s="184"/>
      <c r="G46" s="184"/>
      <c r="H46" s="183"/>
      <c r="I46" s="185"/>
    </row>
    <row r="47" spans="1:9" x14ac:dyDescent="0.25">
      <c r="A47" s="197" t="s">
        <v>139</v>
      </c>
      <c r="B47" s="236" t="s">
        <v>140</v>
      </c>
      <c r="C47" s="237"/>
      <c r="D47" s="237"/>
      <c r="E47" s="237"/>
      <c r="F47" s="237"/>
      <c r="G47" s="237"/>
      <c r="H47" s="237"/>
      <c r="I47" s="237"/>
    </row>
    <row r="48" spans="1:9" ht="9" customHeight="1" x14ac:dyDescent="0.25">
      <c r="A48" s="180"/>
      <c r="B48" s="192"/>
      <c r="C48" s="184"/>
      <c r="D48" s="184"/>
      <c r="E48" s="184"/>
      <c r="F48" s="184"/>
      <c r="G48" s="184"/>
      <c r="H48" s="183"/>
      <c r="I48" s="185"/>
    </row>
    <row r="49" spans="1:10" x14ac:dyDescent="0.25">
      <c r="A49" s="181">
        <v>4.0999999999999996</v>
      </c>
      <c r="B49" s="228" t="s">
        <v>141</v>
      </c>
      <c r="C49" s="229"/>
      <c r="D49" s="229"/>
      <c r="E49" s="229"/>
      <c r="F49" s="229"/>
      <c r="G49" s="229"/>
      <c r="H49" s="230"/>
      <c r="I49" s="182"/>
      <c r="J49" s="191"/>
    </row>
    <row r="50" spans="1:10" x14ac:dyDescent="0.25">
      <c r="A50" s="181">
        <v>4.2</v>
      </c>
      <c r="B50" s="228" t="s">
        <v>142</v>
      </c>
      <c r="C50" s="229"/>
      <c r="D50" s="229"/>
      <c r="E50" s="229"/>
      <c r="F50" s="229"/>
      <c r="G50" s="229"/>
      <c r="H50" s="230"/>
      <c r="I50" s="182"/>
    </row>
    <row r="51" spans="1:10" x14ac:dyDescent="0.25">
      <c r="A51" s="181">
        <v>4.3</v>
      </c>
      <c r="B51" s="228" t="s">
        <v>143</v>
      </c>
      <c r="C51" s="229"/>
      <c r="D51" s="229"/>
      <c r="E51" s="229"/>
      <c r="F51" s="229"/>
      <c r="G51" s="229"/>
      <c r="H51" s="230"/>
      <c r="I51" s="182"/>
    </row>
    <row r="52" spans="1:10" x14ac:dyDescent="0.25">
      <c r="A52" s="181">
        <v>4.4000000000000004</v>
      </c>
      <c r="B52" s="228" t="s">
        <v>144</v>
      </c>
      <c r="C52" s="229"/>
      <c r="D52" s="229"/>
      <c r="E52" s="229"/>
      <c r="F52" s="229"/>
      <c r="G52" s="229"/>
      <c r="H52" s="230"/>
      <c r="I52" s="182"/>
      <c r="J52" s="193"/>
    </row>
    <row r="53" spans="1:10" x14ac:dyDescent="0.25">
      <c r="A53" s="181">
        <v>4.5</v>
      </c>
      <c r="B53" s="228" t="s">
        <v>145</v>
      </c>
      <c r="C53" s="229"/>
      <c r="D53" s="229"/>
      <c r="E53" s="229"/>
      <c r="F53" s="229"/>
      <c r="G53" s="229"/>
      <c r="H53" s="230"/>
      <c r="I53" s="182"/>
    </row>
    <row r="54" spans="1:10" x14ac:dyDescent="0.25">
      <c r="A54" s="181">
        <v>4.5999999999999996</v>
      </c>
      <c r="B54" s="228" t="s">
        <v>156</v>
      </c>
      <c r="C54" s="229"/>
      <c r="D54" s="229"/>
      <c r="E54" s="229"/>
      <c r="F54" s="229"/>
      <c r="G54" s="229"/>
      <c r="H54" s="230"/>
      <c r="I54" s="182"/>
    </row>
    <row r="55" spans="1:10" x14ac:dyDescent="0.25">
      <c r="A55" s="187"/>
      <c r="B55" s="188"/>
      <c r="C55" s="189"/>
      <c r="D55" s="189"/>
      <c r="E55" s="189"/>
      <c r="F55" s="231" t="s">
        <v>108</v>
      </c>
      <c r="G55" s="232"/>
      <c r="H55" s="233"/>
      <c r="I55" s="190">
        <f>ROUND(SUM(I49:I53),2)</f>
        <v>0</v>
      </c>
    </row>
    <row r="56" spans="1:10" x14ac:dyDescent="0.25">
      <c r="A56" s="192"/>
      <c r="B56" s="184"/>
      <c r="C56" s="184"/>
      <c r="D56" s="184"/>
      <c r="E56" s="184"/>
      <c r="F56" s="184"/>
      <c r="G56" s="184"/>
      <c r="H56" s="183"/>
      <c r="I56" s="185"/>
    </row>
    <row r="57" spans="1:10" x14ac:dyDescent="0.25">
      <c r="A57" s="197" t="s">
        <v>146</v>
      </c>
      <c r="B57" s="236" t="s">
        <v>151</v>
      </c>
      <c r="C57" s="237"/>
      <c r="D57" s="237"/>
      <c r="E57" s="237"/>
      <c r="F57" s="237"/>
      <c r="G57" s="237"/>
      <c r="H57" s="237"/>
      <c r="I57" s="237"/>
    </row>
    <row r="58" spans="1:10" x14ac:dyDescent="0.25">
      <c r="A58" s="180" t="s">
        <v>152</v>
      </c>
      <c r="B58" s="184" t="s">
        <v>158</v>
      </c>
      <c r="C58" s="184"/>
      <c r="D58" s="184"/>
      <c r="E58" s="184"/>
      <c r="F58" s="184"/>
      <c r="G58" s="184"/>
      <c r="H58" s="183"/>
      <c r="I58" s="182"/>
    </row>
    <row r="59" spans="1:10" x14ac:dyDescent="0.25">
      <c r="A59" s="180" t="s">
        <v>153</v>
      </c>
      <c r="B59" s="184" t="s">
        <v>156</v>
      </c>
      <c r="C59" s="184"/>
      <c r="D59" s="184"/>
      <c r="E59" s="184"/>
      <c r="F59" s="184"/>
      <c r="G59" s="184"/>
      <c r="H59" s="183"/>
      <c r="I59" s="182"/>
    </row>
    <row r="60" spans="1:10" x14ac:dyDescent="0.25">
      <c r="A60" s="180"/>
      <c r="B60" s="184"/>
      <c r="C60" s="184"/>
      <c r="D60" s="184"/>
      <c r="E60" s="184"/>
      <c r="F60" s="184"/>
      <c r="G60" s="184"/>
      <c r="H60" s="183"/>
      <c r="I60" s="182"/>
    </row>
    <row r="61" spans="1:10" x14ac:dyDescent="0.25">
      <c r="A61" s="187"/>
      <c r="B61" s="188"/>
      <c r="C61" s="189"/>
      <c r="D61" s="189"/>
      <c r="E61" s="189"/>
      <c r="F61" s="231" t="s">
        <v>108</v>
      </c>
      <c r="G61" s="232"/>
      <c r="H61" s="233"/>
      <c r="I61" s="190">
        <f>ROUND(SUM(I58:I60),2)</f>
        <v>0</v>
      </c>
    </row>
    <row r="62" spans="1:10" x14ac:dyDescent="0.25">
      <c r="A62" s="192"/>
      <c r="B62" s="184"/>
      <c r="C62" s="184"/>
      <c r="D62" s="184"/>
      <c r="E62" s="184"/>
      <c r="F62" s="184"/>
      <c r="G62" s="184"/>
      <c r="H62" s="183"/>
      <c r="I62" s="185"/>
    </row>
    <row r="63" spans="1:10" x14ac:dyDescent="0.25">
      <c r="A63" s="197" t="s">
        <v>161</v>
      </c>
      <c r="B63" s="236" t="s">
        <v>164</v>
      </c>
      <c r="C63" s="237"/>
      <c r="D63" s="237"/>
      <c r="E63" s="237"/>
      <c r="F63" s="237"/>
      <c r="G63" s="237"/>
      <c r="H63" s="237"/>
      <c r="I63" s="237"/>
    </row>
    <row r="64" spans="1:10" x14ac:dyDescent="0.25">
      <c r="A64" s="180" t="s">
        <v>162</v>
      </c>
      <c r="B64" s="184" t="s">
        <v>165</v>
      </c>
      <c r="C64" s="184"/>
      <c r="D64" s="184"/>
      <c r="E64" s="184"/>
      <c r="F64" s="184"/>
      <c r="G64" s="184"/>
      <c r="H64" s="183"/>
      <c r="I64" s="182"/>
    </row>
    <row r="65" spans="1:9" x14ac:dyDescent="0.25">
      <c r="A65" s="180" t="s">
        <v>163</v>
      </c>
      <c r="B65" s="184" t="s">
        <v>156</v>
      </c>
      <c r="C65" s="184"/>
      <c r="D65" s="184"/>
      <c r="E65" s="184"/>
      <c r="F65" s="184"/>
      <c r="G65" s="184"/>
      <c r="H65" s="183"/>
      <c r="I65" s="182"/>
    </row>
    <row r="66" spans="1:9" x14ac:dyDescent="0.25">
      <c r="A66" s="180"/>
      <c r="B66" s="184"/>
      <c r="C66" s="184"/>
      <c r="D66" s="184"/>
      <c r="E66" s="184"/>
      <c r="F66" s="184"/>
      <c r="G66" s="184"/>
      <c r="H66" s="183"/>
      <c r="I66" s="182"/>
    </row>
    <row r="67" spans="1:9" x14ac:dyDescent="0.25">
      <c r="A67" s="187"/>
      <c r="B67" s="188"/>
      <c r="C67" s="189"/>
      <c r="D67" s="189"/>
      <c r="E67" s="189"/>
      <c r="F67" s="231" t="s">
        <v>108</v>
      </c>
      <c r="G67" s="232"/>
      <c r="H67" s="233"/>
      <c r="I67" s="190">
        <f>ROUND(SUM(I64:I66),2)</f>
        <v>0</v>
      </c>
    </row>
    <row r="68" spans="1:9" x14ac:dyDescent="0.25">
      <c r="A68" s="192"/>
      <c r="B68" s="184"/>
      <c r="C68" s="184"/>
      <c r="D68" s="184"/>
      <c r="E68" s="184"/>
      <c r="F68" s="184"/>
      <c r="G68" s="184"/>
      <c r="H68" s="183"/>
      <c r="I68" s="185"/>
    </row>
    <row r="69" spans="1:9" x14ac:dyDescent="0.25">
      <c r="A69" s="234" t="s">
        <v>147</v>
      </c>
      <c r="B69" s="235"/>
      <c r="C69" s="235"/>
      <c r="D69" s="235"/>
      <c r="E69" s="235"/>
      <c r="F69" s="235"/>
      <c r="G69" s="235"/>
      <c r="H69" s="235"/>
      <c r="I69" s="205">
        <f>SUM(I61,I55,I45,I28,I20)</f>
        <v>0</v>
      </c>
    </row>
    <row r="70" spans="1:9" x14ac:dyDescent="0.25">
      <c r="A70" s="194"/>
      <c r="B70" s="194"/>
      <c r="C70" s="194"/>
      <c r="D70" s="194"/>
      <c r="E70" s="194"/>
      <c r="F70" s="194"/>
      <c r="G70" s="194"/>
      <c r="H70" s="194"/>
      <c r="I70" s="194"/>
    </row>
    <row r="71" spans="1:9" x14ac:dyDescent="0.25">
      <c r="I71" s="195"/>
    </row>
  </sheetData>
  <mergeCells count="52">
    <mergeCell ref="B26:H26"/>
    <mergeCell ref="B27:H27"/>
    <mergeCell ref="A4:H4"/>
    <mergeCell ref="B6:I6"/>
    <mergeCell ref="B8:H8"/>
    <mergeCell ref="A3:I3"/>
    <mergeCell ref="A2:I2"/>
    <mergeCell ref="B7:H7"/>
    <mergeCell ref="B19:H19"/>
    <mergeCell ref="F20:H20"/>
    <mergeCell ref="B22:I22"/>
    <mergeCell ref="B24:H24"/>
    <mergeCell ref="B12:H12"/>
    <mergeCell ref="B13:H13"/>
    <mergeCell ref="B14:H14"/>
    <mergeCell ref="B15:H15"/>
    <mergeCell ref="B16:H16"/>
    <mergeCell ref="B25:H25"/>
    <mergeCell ref="F28:H28"/>
    <mergeCell ref="B30:I30"/>
    <mergeCell ref="B32:H32"/>
    <mergeCell ref="B33:H33"/>
    <mergeCell ref="B9:H9"/>
    <mergeCell ref="B11:H11"/>
    <mergeCell ref="B10:H10"/>
    <mergeCell ref="B17:H17"/>
    <mergeCell ref="B18:H18"/>
    <mergeCell ref="B34:H34"/>
    <mergeCell ref="B35:H35"/>
    <mergeCell ref="B36:H36"/>
    <mergeCell ref="B37:H37"/>
    <mergeCell ref="B38:H38"/>
    <mergeCell ref="B39:H39"/>
    <mergeCell ref="B47:I47"/>
    <mergeCell ref="B49:H49"/>
    <mergeCell ref="B50:H50"/>
    <mergeCell ref="B51:H51"/>
    <mergeCell ref="B40:H40"/>
    <mergeCell ref="B41:H41"/>
    <mergeCell ref="B42:H42"/>
    <mergeCell ref="B43:H43"/>
    <mergeCell ref="B44:H44"/>
    <mergeCell ref="F45:H45"/>
    <mergeCell ref="B52:H52"/>
    <mergeCell ref="B53:H53"/>
    <mergeCell ref="F55:H55"/>
    <mergeCell ref="F61:H61"/>
    <mergeCell ref="A69:H69"/>
    <mergeCell ref="B57:I57"/>
    <mergeCell ref="B54:H54"/>
    <mergeCell ref="B63:I63"/>
    <mergeCell ref="F67:H67"/>
  </mergeCells>
  <pageMargins left="0.70866141732283472" right="0.70866141732283472" top="0.74803149606299213" bottom="0.74803149606299213" header="0.31496062992125984" footer="0.31496062992125984"/>
  <pageSetup scale="71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INTERVENTORIA</vt:lpstr>
      <vt:lpstr>Factor Multiplicador</vt:lpstr>
      <vt:lpstr>'Factor Multiplicador'!Área_de_impresión</vt:lpstr>
      <vt:lpstr>INTERVENTORIA!Área_de_impresión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C8001827</cp:lastModifiedBy>
  <cp:lastPrinted>2012-11-02T16:45:42Z</cp:lastPrinted>
  <dcterms:created xsi:type="dcterms:W3CDTF">2012-02-06T01:01:44Z</dcterms:created>
  <dcterms:modified xsi:type="dcterms:W3CDTF">2018-12-18T02:11:50Z</dcterms:modified>
</cp:coreProperties>
</file>