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5224926\Desktop\ECP - GOS\INTERVENTORIA\ANEXOS PARA PUBLICAR\"/>
    </mc:Choice>
  </mc:AlternateContent>
  <bookViews>
    <workbookView xWindow="0" yWindow="0" windowWidth="20490" windowHeight="7755" tabRatio="812"/>
  </bookViews>
  <sheets>
    <sheet name="ANEXO 2.1 Puerto Caicedo " sheetId="4" r:id="rId1"/>
  </sheets>
  <definedNames>
    <definedName name="_xlnm.Print_Area" localSheetId="0">'ANEXO 2.1 Puerto Caicedo '!$A$1:$Q$38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4" l="1"/>
  <c r="L31" i="4"/>
  <c r="H31" i="4"/>
  <c r="Q31" i="4" s="1"/>
  <c r="P30" i="4"/>
  <c r="L30" i="4"/>
  <c r="H30" i="4"/>
  <c r="Q30" i="4" s="1"/>
  <c r="P28" i="4"/>
  <c r="L28" i="4"/>
  <c r="H28" i="4"/>
  <c r="Q28" i="4" s="1"/>
  <c r="P27" i="4"/>
  <c r="L27" i="4"/>
  <c r="H27" i="4"/>
  <c r="P26" i="4"/>
  <c r="L26" i="4"/>
  <c r="H26" i="4"/>
  <c r="P24" i="4"/>
  <c r="L24" i="4"/>
  <c r="H24" i="4"/>
  <c r="P23" i="4"/>
  <c r="L23" i="4"/>
  <c r="H23" i="4"/>
  <c r="P22" i="4"/>
  <c r="L22" i="4"/>
  <c r="H22" i="4"/>
  <c r="P21" i="4"/>
  <c r="L21" i="4"/>
  <c r="H21" i="4"/>
  <c r="P20" i="4"/>
  <c r="L20" i="4"/>
  <c r="H20" i="4"/>
  <c r="Q20" i="4" s="1"/>
  <c r="P19" i="4"/>
  <c r="Q19" i="4" s="1"/>
  <c r="L19" i="4"/>
  <c r="H19" i="4"/>
  <c r="P18" i="4"/>
  <c r="L18" i="4"/>
  <c r="H18" i="4"/>
  <c r="P17" i="4"/>
  <c r="L17" i="4"/>
  <c r="H17" i="4"/>
  <c r="P16" i="4"/>
  <c r="L16" i="4"/>
  <c r="H16" i="4"/>
  <c r="P15" i="4"/>
  <c r="L15" i="4"/>
  <c r="H15" i="4"/>
  <c r="Q15" i="4" s="1"/>
  <c r="P14" i="4"/>
  <c r="L14" i="4"/>
  <c r="H14" i="4"/>
  <c r="P13" i="4"/>
  <c r="L13" i="4"/>
  <c r="H13" i="4"/>
  <c r="P12" i="4"/>
  <c r="L12" i="4"/>
  <c r="Q12" i="4" s="1"/>
  <c r="H12" i="4"/>
  <c r="P11" i="4"/>
  <c r="L11" i="4"/>
  <c r="H11" i="4"/>
  <c r="P10" i="4"/>
  <c r="L10" i="4"/>
  <c r="H10" i="4"/>
  <c r="P9" i="4"/>
  <c r="L9" i="4"/>
  <c r="H9" i="4"/>
  <c r="Q26" i="4" l="1"/>
  <c r="Q23" i="4"/>
  <c r="Q27" i="4"/>
  <c r="Q17" i="4"/>
  <c r="Q21" i="4"/>
  <c r="Q24" i="4"/>
  <c r="Q11" i="4"/>
  <c r="Q10" i="4"/>
  <c r="Q13" i="4"/>
  <c r="Q18" i="4"/>
  <c r="Q14" i="4"/>
  <c r="Q16" i="4"/>
  <c r="Q22" i="4"/>
  <c r="P32" i="4"/>
  <c r="P33" i="4" s="1"/>
  <c r="L32" i="4"/>
  <c r="L33" i="4" s="1"/>
  <c r="L34" i="4" s="1"/>
  <c r="Q9" i="4"/>
  <c r="H32" i="4"/>
  <c r="Q32" i="4" l="1"/>
  <c r="Q33" i="4" s="1"/>
  <c r="Q34" i="4" s="1"/>
  <c r="P34" i="4"/>
  <c r="H33" i="4"/>
  <c r="H34" i="4" s="1"/>
</calcChain>
</file>

<file path=xl/sharedStrings.xml><?xml version="1.0" encoding="utf-8"?>
<sst xmlns="http://schemas.openxmlformats.org/spreadsheetml/2006/main" count="96" uniqueCount="71">
  <si>
    <t>PATRIMONIO AUTÓNOMO ECOPETROL - ZOMAC</t>
  </si>
  <si>
    <t>MECANISMO DE OBRAS POR IMPUESTOS</t>
  </si>
  <si>
    <t xml:space="preserve">ANEXO 2.1 </t>
  </si>
  <si>
    <t>No</t>
  </si>
  <si>
    <t>DESCRIPCIÓN</t>
  </si>
  <si>
    <t>UNIDAD</t>
  </si>
  <si>
    <t>VALOR UNITARIO (Incluye FM)</t>
  </si>
  <si>
    <t>ETAPA 1. PREPARACIÓN PARA LA EJECUCIÓN DEL PROYECTO</t>
  </si>
  <si>
    <t>CANT</t>
  </si>
  <si>
    <t>% DEDICACIÓN</t>
  </si>
  <si>
    <t>TIEMPO
MES</t>
  </si>
  <si>
    <t>VALOR PARCIAL 
ETAPA 1</t>
  </si>
  <si>
    <t>VALOR PARCIAL 
ETAPA 2</t>
  </si>
  <si>
    <t>VALOR PARCIAL 
ETAPA 3</t>
  </si>
  <si>
    <t>1. Tarifas de perfiles</t>
  </si>
  <si>
    <t>1.1</t>
  </si>
  <si>
    <t>Director de Interventoría Técnica</t>
  </si>
  <si>
    <t>Mes</t>
  </si>
  <si>
    <t>1.2</t>
  </si>
  <si>
    <t>Especialista en Vías</t>
  </si>
  <si>
    <t>1.3</t>
  </si>
  <si>
    <t>Especialista en Geotécnia</t>
  </si>
  <si>
    <t>1.4</t>
  </si>
  <si>
    <t>1.5</t>
  </si>
  <si>
    <t>Especialista Ambiental</t>
  </si>
  <si>
    <t>1.6</t>
  </si>
  <si>
    <t>Especialista Estructuras</t>
  </si>
  <si>
    <t>1.7</t>
  </si>
  <si>
    <t>Especialista Hidráulica e Hidrología</t>
  </si>
  <si>
    <t>1.9</t>
  </si>
  <si>
    <t>1.10</t>
  </si>
  <si>
    <t>1.11</t>
  </si>
  <si>
    <t xml:space="preserve">Abogado </t>
  </si>
  <si>
    <t>1.12</t>
  </si>
  <si>
    <t>Topógrafo</t>
  </si>
  <si>
    <t>1.13</t>
  </si>
  <si>
    <t>Profesional Gestión Social</t>
  </si>
  <si>
    <t>1.14</t>
  </si>
  <si>
    <t>Profesional Gestión Ambiental</t>
  </si>
  <si>
    <t>1.15</t>
  </si>
  <si>
    <t>1.16</t>
  </si>
  <si>
    <t>Inspector Siso</t>
  </si>
  <si>
    <t>1.17</t>
  </si>
  <si>
    <t>Técnico Soporte Documental (Secretaria)</t>
  </si>
  <si>
    <t>Laboratorista</t>
  </si>
  <si>
    <t>Cadenero</t>
  </si>
  <si>
    <t>2. Equipo Informático y comunicaciones</t>
  </si>
  <si>
    <t>2.1</t>
  </si>
  <si>
    <t>Alquiler Impresora multifuncional blanco y negro</t>
  </si>
  <si>
    <t>2.2</t>
  </si>
  <si>
    <t>2.3</t>
  </si>
  <si>
    <t>Alquiler de Software Project Professional 2016 o mejor</t>
  </si>
  <si>
    <t>3. Oficinas y transporte (dedicación exclusiva)</t>
  </si>
  <si>
    <t>3.1</t>
  </si>
  <si>
    <t>3.2</t>
  </si>
  <si>
    <t>Un</t>
  </si>
  <si>
    <t>SUBTOTAL INCLUIDO FACTOR MULTIPLICADOR (SIN IVA)</t>
  </si>
  <si>
    <t>IVA DEL SERVICIO</t>
  </si>
  <si>
    <t>SUBTOTAL INCLUIDO FACTOR MULTIPLICADOR (CON IVA)</t>
  </si>
  <si>
    <t xml:space="preserve"> Mejoramiento de vía mediante pavimento asfáltico en frio de la vía San Pedro – Arizona, segunda etapa  ABSC K3+743 a K6+543 y de K25+427 hasta K27+927, municipio de Puerto Caicedo, Departamento de Putumayo.</t>
  </si>
  <si>
    <t>BPIN: 20181719000009</t>
  </si>
  <si>
    <t>Nota:</t>
  </si>
  <si>
    <t>Alquiler licencia software AutoCAD 2016 o mejor</t>
  </si>
  <si>
    <t>ETAPA 2. EJECUCIÓN DE LAS OBRAS</t>
  </si>
  <si>
    <t>ETAPA 3.  LIQUIDACIÓN</t>
  </si>
  <si>
    <t>Alquiler de contenedor para oficinas (20 a 40 pies)</t>
  </si>
  <si>
    <t>Servicio de Transporte Camioneta 4 puestos 4X4 2016 – o modelo más reciente (Todo Costo)</t>
  </si>
  <si>
    <t>TOTAL</t>
  </si>
  <si>
    <t xml:space="preserve">Ingeniero Residente Interventoria/ Profesional Civil Vías / Geotécnia </t>
  </si>
  <si>
    <t>Ingeniero Auxiliar</t>
  </si>
  <si>
    <t>1- El Personal con dedicación del 100% al Proyecto, debe residir en el lugar de ejecución de la obra, so pena de incurrir en falta grave a sus obligaciones, con la consecuente aplicación de las sanciones establecidas contractualmente, lo anterior aplica para la Etapa 2. 
2- El Contratista irá vinculando el personal a medida que se requiera, así como los demás recursos (Vehículos, equipos de topografía, laboratorios, etc.), lo cual debe ser aprobado por el supervisor de la Entidad Nacional Competente. 
3- Las cantidades y tiempos referenciados para cada una de las Etapas, podrán variar de acuerdo a los requerimientos del proyecto, y serán aprobados por el supervisor de la Entidad Nacional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</si>
</sst>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4237"/>
        <bgColor indexed="64"/>
      </patternFill>
    </fill>
    <fill>
      <patternFill patternType="solid">
        <fgColor rgb="FFCBD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</cellStyleXfs>
  <cellXfs count="100">
    <xf numFmtId="0" fontId="0" fillId="0" borderId="0" xfId="0"/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9" fontId="3" fillId="2" borderId="5" xfId="2" applyFont="1" applyFill="1" applyBorder="1" applyAlignment="1">
      <alignment horizontal="center" vertical="center" wrapText="1" readingOrder="1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 wrapText="1"/>
    </xf>
    <xf numFmtId="164" fontId="5" fillId="3" borderId="5" xfId="3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left" vertical="center" wrapText="1" readingOrder="1"/>
    </xf>
    <xf numFmtId="0" fontId="6" fillId="4" borderId="5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left" vertical="center" wrapText="1" readingOrder="1"/>
    </xf>
    <xf numFmtId="0" fontId="7" fillId="0" borderId="5" xfId="0" applyFont="1" applyFill="1" applyBorder="1" applyAlignment="1">
      <alignment horizontal="left" vertical="center" wrapText="1" readingOrder="1"/>
    </xf>
    <xf numFmtId="0" fontId="7" fillId="4" borderId="5" xfId="0" applyFont="1" applyFill="1" applyBorder="1" applyAlignment="1">
      <alignment horizontal="center" vertical="center" wrapText="1" readingOrder="1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9" fontId="9" fillId="0" borderId="5" xfId="2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9" fontId="8" fillId="0" borderId="5" xfId="2" applyFont="1" applyBorder="1" applyAlignment="1">
      <alignment horizontal="center" vertical="center"/>
    </xf>
    <xf numFmtId="42" fontId="8" fillId="0" borderId="6" xfId="1" applyFont="1" applyBorder="1" applyAlignment="1">
      <alignment horizontal="center" vertical="center"/>
    </xf>
    <xf numFmtId="42" fontId="9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9" fontId="9" fillId="0" borderId="0" xfId="2" applyFont="1" applyAlignment="1">
      <alignment horizontal="center" vertical="center"/>
    </xf>
    <xf numFmtId="42" fontId="9" fillId="0" borderId="0" xfId="1" applyFont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9" fontId="8" fillId="5" borderId="10" xfId="2" applyFont="1" applyFill="1" applyBorder="1" applyAlignment="1">
      <alignment horizontal="center" vertical="center"/>
    </xf>
    <xf numFmtId="42" fontId="8" fillId="5" borderId="11" xfId="1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42" fontId="3" fillId="2" borderId="6" xfId="1" applyFont="1" applyFill="1" applyBorder="1" applyAlignment="1">
      <alignment horizontal="center" vertical="center" wrapText="1" readingOrder="1"/>
    </xf>
    <xf numFmtId="164" fontId="5" fillId="3" borderId="6" xfId="3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164" fontId="5" fillId="3" borderId="9" xfId="3" applyFont="1" applyFill="1" applyBorder="1" applyAlignment="1">
      <alignment vertical="center"/>
    </xf>
    <xf numFmtId="42" fontId="9" fillId="0" borderId="9" xfId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 readingOrder="1"/>
    </xf>
    <xf numFmtId="0" fontId="7" fillId="4" borderId="8" xfId="0" applyFont="1" applyFill="1" applyBorder="1" applyAlignment="1">
      <alignment horizontal="center" vertical="center" wrapText="1" readingOrder="1"/>
    </xf>
    <xf numFmtId="42" fontId="9" fillId="0" borderId="27" xfId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9" fontId="9" fillId="0" borderId="8" xfId="2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9" fontId="8" fillId="6" borderId="2" xfId="2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42" fontId="8" fillId="6" borderId="3" xfId="1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 readingOrder="1"/>
    </xf>
    <xf numFmtId="42" fontId="9" fillId="0" borderId="0" xfId="0" applyNumberFormat="1" applyFont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9" fontId="9" fillId="0" borderId="5" xfId="2" applyFont="1" applyFill="1" applyBorder="1" applyAlignment="1">
      <alignment horizontal="center" vertical="center"/>
    </xf>
    <xf numFmtId="2" fontId="9" fillId="0" borderId="5" xfId="2" applyNumberFormat="1" applyFont="1" applyFill="1" applyBorder="1" applyAlignment="1">
      <alignment horizontal="center" vertical="center"/>
    </xf>
    <xf numFmtId="42" fontId="9" fillId="0" borderId="6" xfId="1" applyFont="1" applyFill="1" applyBorder="1" applyAlignment="1">
      <alignment horizontal="center" vertical="center"/>
    </xf>
    <xf numFmtId="42" fontId="9" fillId="0" borderId="5" xfId="1" applyFont="1" applyFill="1" applyBorder="1" applyAlignment="1">
      <alignment vertical="center"/>
    </xf>
    <xf numFmtId="42" fontId="9" fillId="0" borderId="5" xfId="1" applyFont="1" applyBorder="1" applyAlignment="1">
      <alignment vertical="center"/>
    </xf>
    <xf numFmtId="42" fontId="9" fillId="0" borderId="9" xfId="1" applyFont="1" applyFill="1" applyBorder="1" applyAlignment="1">
      <alignment vertical="center"/>
    </xf>
    <xf numFmtId="42" fontId="3" fillId="2" borderId="3" xfId="1" applyFont="1" applyFill="1" applyBorder="1" applyAlignment="1">
      <alignment horizontal="center" vertical="center" wrapText="1" readingOrder="1"/>
    </xf>
    <xf numFmtId="42" fontId="3" fillId="2" borderId="0" xfId="1" applyFont="1" applyFill="1" applyBorder="1" applyAlignment="1">
      <alignment horizontal="center" vertical="center" wrapText="1" readingOrder="1"/>
    </xf>
    <xf numFmtId="164" fontId="5" fillId="3" borderId="0" xfId="3" applyFont="1" applyFill="1" applyBorder="1" applyAlignment="1">
      <alignment vertical="center"/>
    </xf>
    <xf numFmtId="42" fontId="9" fillId="0" borderId="0" xfId="1" applyFont="1" applyFill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42" fontId="9" fillId="0" borderId="32" xfId="1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9" fontId="9" fillId="0" borderId="32" xfId="2" applyFont="1" applyBorder="1" applyAlignment="1">
      <alignment horizontal="center" vertical="center"/>
    </xf>
    <xf numFmtId="42" fontId="9" fillId="0" borderId="32" xfId="1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42" fontId="9" fillId="0" borderId="33" xfId="1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9" fontId="9" fillId="0" borderId="33" xfId="2" applyFont="1" applyBorder="1" applyAlignment="1">
      <alignment horizontal="center" vertical="center"/>
    </xf>
    <xf numFmtId="42" fontId="9" fillId="0" borderId="33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 wrapText="1"/>
    </xf>
    <xf numFmtId="1" fontId="9" fillId="0" borderId="5" xfId="2" applyNumberFormat="1" applyFont="1" applyBorder="1" applyAlignment="1">
      <alignment horizontal="center" vertical="center"/>
    </xf>
    <xf numFmtId="1" fontId="5" fillId="3" borderId="5" xfId="3" applyNumberFormat="1" applyFont="1" applyFill="1" applyBorder="1" applyAlignment="1">
      <alignment vertical="center"/>
    </xf>
    <xf numFmtId="1" fontId="9" fillId="0" borderId="8" xfId="2" applyNumberFormat="1" applyFont="1" applyBorder="1" applyAlignment="1">
      <alignment horizontal="center" vertical="center"/>
    </xf>
    <xf numFmtId="1" fontId="9" fillId="0" borderId="5" xfId="2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2" fontId="0" fillId="0" borderId="0" xfId="1" applyFont="1" applyFill="1" applyBorder="1" applyAlignment="1">
      <alignment horizontal="center" vertical="center"/>
    </xf>
    <xf numFmtId="0" fontId="0" fillId="0" borderId="3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23" xfId="0" applyFont="1" applyFill="1" applyBorder="1" applyAlignment="1">
      <alignment horizontal="center" vertical="center" wrapText="1" readingOrder="1"/>
    </xf>
    <xf numFmtId="0" fontId="3" fillId="2" borderId="21" xfId="0" applyFont="1" applyFill="1" applyBorder="1" applyAlignment="1">
      <alignment horizontal="center" vertical="center" wrapText="1" readingOrder="1"/>
    </xf>
    <xf numFmtId="0" fontId="3" fillId="2" borderId="22" xfId="0" applyFont="1" applyFill="1" applyBorder="1" applyAlignment="1">
      <alignment horizontal="center" vertical="center" wrapText="1" readingOrder="1"/>
    </xf>
    <xf numFmtId="0" fontId="3" fillId="2" borderId="19" xfId="0" applyFont="1" applyFill="1" applyBorder="1" applyAlignment="1">
      <alignment horizontal="center" vertical="center" wrapText="1" readingOrder="1"/>
    </xf>
    <xf numFmtId="0" fontId="3" fillId="2" borderId="20" xfId="0" applyFont="1" applyFill="1" applyBorder="1" applyAlignment="1">
      <alignment horizontal="center" vertical="center" wrapText="1" readingOrder="1"/>
    </xf>
    <xf numFmtId="42" fontId="3" fillId="2" borderId="25" xfId="1" applyFont="1" applyFill="1" applyBorder="1" applyAlignment="1">
      <alignment horizontal="center" vertical="center" wrapText="1" readingOrder="1"/>
    </xf>
    <xf numFmtId="42" fontId="3" fillId="2" borderId="26" xfId="1" applyFont="1" applyFill="1" applyBorder="1" applyAlignment="1">
      <alignment horizontal="center" vertical="center" wrapText="1" readingOrder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4">
    <cellStyle name="Moneda [0]" xfId="1" builtinId="7"/>
    <cellStyle name="Normal" xfId="0" builtinId="0"/>
    <cellStyle name="Normal_Precios Unitarios 2" xfId="3"/>
    <cellStyle name="Porcentaje" xfId="2" builtinId="5"/>
  </cellStyles>
  <dxfs count="0"/>
  <tableStyles count="0" defaultTableStyle="TableStyleMedium2" defaultPivotStyle="PivotStyleLight16"/>
  <colors>
    <mruColors>
      <color rgb="FF66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S39"/>
  <sheetViews>
    <sheetView tabSelected="1" view="pageBreakPreview" zoomScale="80" zoomScaleNormal="80" zoomScaleSheetLayoutView="80" workbookViewId="0">
      <selection activeCell="D39" sqref="D39"/>
    </sheetView>
  </sheetViews>
  <sheetFormatPr baseColWidth="10" defaultRowHeight="12.75" x14ac:dyDescent="0.25"/>
  <cols>
    <col min="1" max="1" width="7.85546875" style="14" customWidth="1"/>
    <col min="2" max="2" width="33" style="14" customWidth="1"/>
    <col min="3" max="3" width="10.28515625" style="14" customWidth="1"/>
    <col min="4" max="4" width="15.7109375" style="19" customWidth="1"/>
    <col min="5" max="5" width="5.7109375" style="20" customWidth="1"/>
    <col min="6" max="6" width="11.5703125" style="21" customWidth="1"/>
    <col min="7" max="7" width="7.7109375" style="20" customWidth="1"/>
    <col min="8" max="8" width="14.85546875" style="22" customWidth="1"/>
    <col min="9" max="9" width="5.7109375" style="20" customWidth="1"/>
    <col min="10" max="10" width="11.5703125" style="21" customWidth="1"/>
    <col min="11" max="11" width="7.7109375" style="20" customWidth="1"/>
    <col min="12" max="12" width="14.85546875" style="22" customWidth="1"/>
    <col min="13" max="13" width="5.7109375" style="20" customWidth="1"/>
    <col min="14" max="14" width="11.5703125" style="21" customWidth="1"/>
    <col min="15" max="15" width="7.7109375" style="20" customWidth="1"/>
    <col min="16" max="16" width="14.85546875" style="22" customWidth="1"/>
    <col min="17" max="17" width="14.85546875" style="14" bestFit="1" customWidth="1"/>
    <col min="18" max="18" width="4.7109375" style="14" customWidth="1"/>
    <col min="19" max="19" width="14.85546875" style="14" bestFit="1" customWidth="1"/>
    <col min="20" max="16384" width="11.42578125" style="14"/>
  </cols>
  <sheetData>
    <row r="1" spans="1:19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77"/>
    </row>
    <row r="2" spans="1:19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77"/>
    </row>
    <row r="3" spans="1:19" x14ac:dyDescent="0.25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7"/>
    </row>
    <row r="4" spans="1:19" ht="22.5" customHeight="1" x14ac:dyDescent="0.25">
      <c r="A4" s="96" t="s">
        <v>59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78"/>
    </row>
    <row r="5" spans="1:19" ht="13.5" thickBot="1" x14ac:dyDescent="0.3">
      <c r="A5" s="99" t="s">
        <v>60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77"/>
    </row>
    <row r="6" spans="1:19" ht="31.5" customHeight="1" x14ac:dyDescent="0.25">
      <c r="A6" s="90" t="s">
        <v>3</v>
      </c>
      <c r="B6" s="92" t="s">
        <v>4</v>
      </c>
      <c r="C6" s="92" t="s">
        <v>5</v>
      </c>
      <c r="D6" s="94" t="s">
        <v>6</v>
      </c>
      <c r="E6" s="87" t="s">
        <v>7</v>
      </c>
      <c r="F6" s="88"/>
      <c r="G6" s="88"/>
      <c r="H6" s="89"/>
      <c r="I6" s="87" t="s">
        <v>63</v>
      </c>
      <c r="J6" s="88"/>
      <c r="K6" s="88"/>
      <c r="L6" s="89"/>
      <c r="M6" s="87" t="s">
        <v>64</v>
      </c>
      <c r="N6" s="88"/>
      <c r="O6" s="88"/>
      <c r="P6" s="89"/>
      <c r="Q6" s="63"/>
      <c r="R6" s="64"/>
    </row>
    <row r="7" spans="1:19" ht="45" customHeight="1" x14ac:dyDescent="0.25">
      <c r="A7" s="91"/>
      <c r="B7" s="93"/>
      <c r="C7" s="93"/>
      <c r="D7" s="95"/>
      <c r="E7" s="1" t="s">
        <v>8</v>
      </c>
      <c r="F7" s="3" t="s">
        <v>9</v>
      </c>
      <c r="G7" s="2" t="s">
        <v>10</v>
      </c>
      <c r="H7" s="28" t="s">
        <v>11</v>
      </c>
      <c r="I7" s="1" t="s">
        <v>8</v>
      </c>
      <c r="J7" s="3" t="s">
        <v>9</v>
      </c>
      <c r="K7" s="2" t="s">
        <v>10</v>
      </c>
      <c r="L7" s="28" t="s">
        <v>12</v>
      </c>
      <c r="M7" s="1" t="s">
        <v>8</v>
      </c>
      <c r="N7" s="3" t="s">
        <v>9</v>
      </c>
      <c r="O7" s="2" t="s">
        <v>10</v>
      </c>
      <c r="P7" s="28" t="s">
        <v>13</v>
      </c>
      <c r="Q7" s="28" t="s">
        <v>67</v>
      </c>
      <c r="R7" s="64"/>
    </row>
    <row r="8" spans="1:19" x14ac:dyDescent="0.25">
      <c r="A8" s="4" t="s">
        <v>14</v>
      </c>
      <c r="B8" s="5"/>
      <c r="C8" s="6"/>
      <c r="D8" s="32"/>
      <c r="E8" s="4"/>
      <c r="F8" s="6"/>
      <c r="G8" s="6"/>
      <c r="H8" s="29"/>
      <c r="I8" s="4"/>
      <c r="J8" s="6"/>
      <c r="K8" s="6"/>
      <c r="L8" s="29"/>
      <c r="M8" s="4"/>
      <c r="N8" s="6"/>
      <c r="O8" s="6"/>
      <c r="P8" s="29"/>
      <c r="Q8" s="29"/>
      <c r="R8" s="65"/>
      <c r="S8" s="55"/>
    </row>
    <row r="9" spans="1:19" x14ac:dyDescent="0.25">
      <c r="A9" s="7" t="s">
        <v>15</v>
      </c>
      <c r="B9" s="8" t="s">
        <v>16</v>
      </c>
      <c r="C9" s="9" t="s">
        <v>17</v>
      </c>
      <c r="D9" s="33"/>
      <c r="E9" s="56">
        <v>1</v>
      </c>
      <c r="F9" s="57">
        <v>0.2</v>
      </c>
      <c r="G9" s="58">
        <v>0.5</v>
      </c>
      <c r="H9" s="59">
        <f>ROUND(($D9*E9*F9*G9),0)</f>
        <v>0</v>
      </c>
      <c r="I9" s="34">
        <v>1</v>
      </c>
      <c r="J9" s="57">
        <v>0.4</v>
      </c>
      <c r="K9" s="79">
        <v>10</v>
      </c>
      <c r="L9" s="59">
        <f>ROUND(($D9*I9*J9*K9),0)</f>
        <v>0</v>
      </c>
      <c r="M9" s="34">
        <v>1</v>
      </c>
      <c r="N9" s="15">
        <v>0.2</v>
      </c>
      <c r="O9" s="79">
        <v>2</v>
      </c>
      <c r="P9" s="59">
        <f>ROUND(($D9*M9*N9*O9),0)</f>
        <v>0</v>
      </c>
      <c r="Q9" s="59">
        <f>ROUND((H9+L9+P9),0)</f>
        <v>0</v>
      </c>
      <c r="R9" s="66"/>
    </row>
    <row r="10" spans="1:19" ht="13.5" customHeight="1" x14ac:dyDescent="0.25">
      <c r="A10" s="7" t="s">
        <v>18</v>
      </c>
      <c r="B10" s="8" t="s">
        <v>19</v>
      </c>
      <c r="C10" s="9" t="s">
        <v>17</v>
      </c>
      <c r="D10" s="33"/>
      <c r="E10" s="56">
        <v>0</v>
      </c>
      <c r="F10" s="57">
        <v>0</v>
      </c>
      <c r="G10" s="82">
        <v>0</v>
      </c>
      <c r="H10" s="59">
        <f t="shared" ref="H10:H31" si="0">ROUND(($D10*E10*F10*G10),0)</f>
        <v>0</v>
      </c>
      <c r="I10" s="34">
        <v>1</v>
      </c>
      <c r="J10" s="57">
        <v>0.35</v>
      </c>
      <c r="K10" s="79">
        <v>4</v>
      </c>
      <c r="L10" s="59">
        <f t="shared" ref="L10:L28" si="1">ROUND(($D10*I10*J10*K10),0)</f>
        <v>0</v>
      </c>
      <c r="M10" s="34">
        <v>0</v>
      </c>
      <c r="N10" s="15">
        <v>0</v>
      </c>
      <c r="O10" s="79">
        <v>0</v>
      </c>
      <c r="P10" s="59">
        <f t="shared" ref="P10:P31" si="2">ROUND(($D10*M10*N10*O10),0)</f>
        <v>0</v>
      </c>
      <c r="Q10" s="59">
        <f t="shared" ref="Q10:Q31" si="3">ROUND((H10+L10+P10),0)</f>
        <v>0</v>
      </c>
      <c r="R10" s="66"/>
    </row>
    <row r="11" spans="1:19" x14ac:dyDescent="0.25">
      <c r="A11" s="7" t="s">
        <v>20</v>
      </c>
      <c r="B11" s="8" t="s">
        <v>21</v>
      </c>
      <c r="C11" s="9" t="s">
        <v>17</v>
      </c>
      <c r="D11" s="33"/>
      <c r="E11" s="56">
        <v>0</v>
      </c>
      <c r="F11" s="57">
        <v>0</v>
      </c>
      <c r="G11" s="82">
        <v>0</v>
      </c>
      <c r="H11" s="59">
        <f t="shared" si="0"/>
        <v>0</v>
      </c>
      <c r="I11" s="34">
        <v>1</v>
      </c>
      <c r="J11" s="57">
        <v>0.35</v>
      </c>
      <c r="K11" s="79">
        <v>4</v>
      </c>
      <c r="L11" s="59">
        <f t="shared" si="1"/>
        <v>0</v>
      </c>
      <c r="M11" s="34">
        <v>0</v>
      </c>
      <c r="N11" s="15">
        <v>0</v>
      </c>
      <c r="O11" s="79">
        <v>0</v>
      </c>
      <c r="P11" s="59">
        <f t="shared" si="2"/>
        <v>0</v>
      </c>
      <c r="Q11" s="59">
        <f t="shared" si="3"/>
        <v>0</v>
      </c>
      <c r="R11" s="66"/>
    </row>
    <row r="12" spans="1:19" x14ac:dyDescent="0.25">
      <c r="A12" s="7" t="s">
        <v>22</v>
      </c>
      <c r="B12" s="8" t="s">
        <v>24</v>
      </c>
      <c r="C12" s="9" t="s">
        <v>17</v>
      </c>
      <c r="D12" s="33"/>
      <c r="E12" s="56">
        <v>0</v>
      </c>
      <c r="F12" s="57">
        <v>0</v>
      </c>
      <c r="G12" s="82">
        <v>0</v>
      </c>
      <c r="H12" s="59">
        <f t="shared" si="0"/>
        <v>0</v>
      </c>
      <c r="I12" s="34">
        <v>1</v>
      </c>
      <c r="J12" s="57">
        <v>0.35</v>
      </c>
      <c r="K12" s="79">
        <v>4</v>
      </c>
      <c r="L12" s="59">
        <f t="shared" si="1"/>
        <v>0</v>
      </c>
      <c r="M12" s="34">
        <v>0</v>
      </c>
      <c r="N12" s="15">
        <v>0</v>
      </c>
      <c r="O12" s="79">
        <v>0</v>
      </c>
      <c r="P12" s="59">
        <f t="shared" si="2"/>
        <v>0</v>
      </c>
      <c r="Q12" s="59">
        <f t="shared" si="3"/>
        <v>0</v>
      </c>
      <c r="R12" s="66"/>
    </row>
    <row r="13" spans="1:19" x14ac:dyDescent="0.25">
      <c r="A13" s="7" t="s">
        <v>23</v>
      </c>
      <c r="B13" s="8" t="s">
        <v>26</v>
      </c>
      <c r="C13" s="9" t="s">
        <v>17</v>
      </c>
      <c r="D13" s="33"/>
      <c r="E13" s="56">
        <v>0</v>
      </c>
      <c r="F13" s="57">
        <v>0</v>
      </c>
      <c r="G13" s="82">
        <v>0</v>
      </c>
      <c r="H13" s="59">
        <f t="shared" si="0"/>
        <v>0</v>
      </c>
      <c r="I13" s="34">
        <v>1</v>
      </c>
      <c r="J13" s="57">
        <v>0.35</v>
      </c>
      <c r="K13" s="79">
        <v>4</v>
      </c>
      <c r="L13" s="59">
        <f t="shared" si="1"/>
        <v>0</v>
      </c>
      <c r="M13" s="34">
        <v>0</v>
      </c>
      <c r="N13" s="15">
        <v>0</v>
      </c>
      <c r="O13" s="79">
        <v>0</v>
      </c>
      <c r="P13" s="59">
        <f t="shared" si="2"/>
        <v>0</v>
      </c>
      <c r="Q13" s="59">
        <f t="shared" si="3"/>
        <v>0</v>
      </c>
      <c r="R13" s="66"/>
    </row>
    <row r="14" spans="1:19" x14ac:dyDescent="0.25">
      <c r="A14" s="7" t="s">
        <v>25</v>
      </c>
      <c r="B14" s="8" t="s">
        <v>28</v>
      </c>
      <c r="C14" s="9" t="s">
        <v>17</v>
      </c>
      <c r="D14" s="33"/>
      <c r="E14" s="56">
        <v>0</v>
      </c>
      <c r="F14" s="57">
        <v>0</v>
      </c>
      <c r="G14" s="82">
        <v>0</v>
      </c>
      <c r="H14" s="59">
        <f t="shared" si="0"/>
        <v>0</v>
      </c>
      <c r="I14" s="34">
        <v>1</v>
      </c>
      <c r="J14" s="57">
        <v>0.35</v>
      </c>
      <c r="K14" s="79">
        <v>4</v>
      </c>
      <c r="L14" s="59">
        <f t="shared" si="1"/>
        <v>0</v>
      </c>
      <c r="M14" s="34">
        <v>0</v>
      </c>
      <c r="N14" s="15">
        <v>0</v>
      </c>
      <c r="O14" s="79">
        <v>0</v>
      </c>
      <c r="P14" s="59">
        <f t="shared" si="2"/>
        <v>0</v>
      </c>
      <c r="Q14" s="59">
        <f t="shared" si="3"/>
        <v>0</v>
      </c>
      <c r="R14" s="66"/>
    </row>
    <row r="15" spans="1:19" ht="25.5" x14ac:dyDescent="0.25">
      <c r="A15" s="7" t="s">
        <v>27</v>
      </c>
      <c r="B15" s="8" t="s">
        <v>68</v>
      </c>
      <c r="C15" s="9" t="s">
        <v>17</v>
      </c>
      <c r="D15" s="60"/>
      <c r="E15" s="56">
        <v>0</v>
      </c>
      <c r="F15" s="57">
        <v>0</v>
      </c>
      <c r="G15" s="82">
        <v>0</v>
      </c>
      <c r="H15" s="59">
        <f t="shared" si="0"/>
        <v>0</v>
      </c>
      <c r="I15" s="34">
        <v>1</v>
      </c>
      <c r="J15" s="57">
        <v>1</v>
      </c>
      <c r="K15" s="79">
        <v>10</v>
      </c>
      <c r="L15" s="59">
        <f t="shared" si="1"/>
        <v>0</v>
      </c>
      <c r="M15" s="34">
        <v>1</v>
      </c>
      <c r="N15" s="15">
        <v>1</v>
      </c>
      <c r="O15" s="79">
        <v>2</v>
      </c>
      <c r="P15" s="59">
        <f t="shared" si="2"/>
        <v>0</v>
      </c>
      <c r="Q15" s="59">
        <f t="shared" si="3"/>
        <v>0</v>
      </c>
      <c r="R15" s="66"/>
    </row>
    <row r="16" spans="1:19" x14ac:dyDescent="0.25">
      <c r="A16" s="7" t="s">
        <v>29</v>
      </c>
      <c r="B16" s="8" t="s">
        <v>32</v>
      </c>
      <c r="C16" s="9" t="s">
        <v>17</v>
      </c>
      <c r="D16" s="33"/>
      <c r="E16" s="56">
        <v>1</v>
      </c>
      <c r="F16" s="57">
        <v>0.2</v>
      </c>
      <c r="G16" s="58">
        <v>0.5</v>
      </c>
      <c r="H16" s="59">
        <f t="shared" si="0"/>
        <v>0</v>
      </c>
      <c r="I16" s="34">
        <v>1</v>
      </c>
      <c r="J16" s="57">
        <v>0.3</v>
      </c>
      <c r="K16" s="79">
        <v>10</v>
      </c>
      <c r="L16" s="59">
        <f t="shared" si="1"/>
        <v>0</v>
      </c>
      <c r="M16" s="34">
        <v>1</v>
      </c>
      <c r="N16" s="15">
        <v>0.2</v>
      </c>
      <c r="O16" s="79">
        <v>2</v>
      </c>
      <c r="P16" s="59">
        <f t="shared" si="2"/>
        <v>0</v>
      </c>
      <c r="Q16" s="59">
        <f t="shared" si="3"/>
        <v>0</v>
      </c>
      <c r="R16" s="66"/>
    </row>
    <row r="17" spans="1:18" x14ac:dyDescent="0.25">
      <c r="A17" s="7" t="s">
        <v>30</v>
      </c>
      <c r="B17" s="8" t="s">
        <v>34</v>
      </c>
      <c r="C17" s="9" t="s">
        <v>17</v>
      </c>
      <c r="D17" s="33"/>
      <c r="E17" s="56">
        <v>0</v>
      </c>
      <c r="F17" s="57">
        <v>0</v>
      </c>
      <c r="G17" s="82">
        <v>0</v>
      </c>
      <c r="H17" s="59">
        <f t="shared" si="0"/>
        <v>0</v>
      </c>
      <c r="I17" s="34">
        <v>1</v>
      </c>
      <c r="J17" s="57">
        <v>0.5</v>
      </c>
      <c r="K17" s="79">
        <v>10</v>
      </c>
      <c r="L17" s="59">
        <f t="shared" si="1"/>
        <v>0</v>
      </c>
      <c r="M17" s="34">
        <v>0</v>
      </c>
      <c r="N17" s="15">
        <v>0</v>
      </c>
      <c r="O17" s="79">
        <v>0</v>
      </c>
      <c r="P17" s="59">
        <f t="shared" si="2"/>
        <v>0</v>
      </c>
      <c r="Q17" s="59">
        <f t="shared" si="3"/>
        <v>0</v>
      </c>
      <c r="R17" s="66"/>
    </row>
    <row r="18" spans="1:18" x14ac:dyDescent="0.25">
      <c r="A18" s="7" t="s">
        <v>31</v>
      </c>
      <c r="B18" s="8" t="s">
        <v>36</v>
      </c>
      <c r="C18" s="9" t="s">
        <v>17</v>
      </c>
      <c r="D18" s="33"/>
      <c r="E18" s="56">
        <v>0</v>
      </c>
      <c r="F18" s="57">
        <v>0</v>
      </c>
      <c r="G18" s="82">
        <v>0</v>
      </c>
      <c r="H18" s="59">
        <f t="shared" si="0"/>
        <v>0</v>
      </c>
      <c r="I18" s="34">
        <v>1</v>
      </c>
      <c r="J18" s="57">
        <v>0.5</v>
      </c>
      <c r="K18" s="79">
        <v>10</v>
      </c>
      <c r="L18" s="59">
        <f t="shared" si="1"/>
        <v>0</v>
      </c>
      <c r="M18" s="34">
        <v>0</v>
      </c>
      <c r="N18" s="15">
        <v>0</v>
      </c>
      <c r="O18" s="79">
        <v>0</v>
      </c>
      <c r="P18" s="59">
        <f t="shared" si="2"/>
        <v>0</v>
      </c>
      <c r="Q18" s="59">
        <f t="shared" si="3"/>
        <v>0</v>
      </c>
      <c r="R18" s="66"/>
    </row>
    <row r="19" spans="1:18" x14ac:dyDescent="0.25">
      <c r="A19" s="7" t="s">
        <v>33</v>
      </c>
      <c r="B19" s="8" t="s">
        <v>38</v>
      </c>
      <c r="C19" s="9" t="s">
        <v>17</v>
      </c>
      <c r="D19" s="33"/>
      <c r="E19" s="56">
        <v>0</v>
      </c>
      <c r="F19" s="57">
        <v>0</v>
      </c>
      <c r="G19" s="82">
        <v>0</v>
      </c>
      <c r="H19" s="59">
        <f t="shared" si="0"/>
        <v>0</v>
      </c>
      <c r="I19" s="34">
        <v>1</v>
      </c>
      <c r="J19" s="57">
        <v>0.5</v>
      </c>
      <c r="K19" s="79">
        <v>10</v>
      </c>
      <c r="L19" s="59">
        <f t="shared" si="1"/>
        <v>0</v>
      </c>
      <c r="M19" s="34">
        <v>0</v>
      </c>
      <c r="N19" s="15">
        <v>0</v>
      </c>
      <c r="O19" s="79">
        <v>0</v>
      </c>
      <c r="P19" s="59">
        <f t="shared" si="2"/>
        <v>0</v>
      </c>
      <c r="Q19" s="59">
        <f t="shared" si="3"/>
        <v>0</v>
      </c>
      <c r="R19" s="66"/>
    </row>
    <row r="20" spans="1:18" x14ac:dyDescent="0.25">
      <c r="A20" s="7" t="s">
        <v>35</v>
      </c>
      <c r="B20" s="8" t="s">
        <v>41</v>
      </c>
      <c r="C20" s="9" t="s">
        <v>17</v>
      </c>
      <c r="D20" s="33"/>
      <c r="E20" s="56">
        <v>0</v>
      </c>
      <c r="F20" s="57">
        <v>0</v>
      </c>
      <c r="G20" s="82">
        <v>0</v>
      </c>
      <c r="H20" s="59">
        <f t="shared" si="0"/>
        <v>0</v>
      </c>
      <c r="I20" s="34">
        <v>1</v>
      </c>
      <c r="J20" s="57">
        <v>1</v>
      </c>
      <c r="K20" s="79">
        <v>10</v>
      </c>
      <c r="L20" s="59">
        <f t="shared" si="1"/>
        <v>0</v>
      </c>
      <c r="M20" s="34">
        <v>0</v>
      </c>
      <c r="N20" s="15">
        <v>0</v>
      </c>
      <c r="O20" s="79">
        <v>0</v>
      </c>
      <c r="P20" s="59">
        <f t="shared" si="2"/>
        <v>0</v>
      </c>
      <c r="Q20" s="59">
        <f t="shared" si="3"/>
        <v>0</v>
      </c>
      <c r="R20" s="66"/>
    </row>
    <row r="21" spans="1:18" ht="17.25" customHeight="1" x14ac:dyDescent="0.25">
      <c r="A21" s="7" t="s">
        <v>37</v>
      </c>
      <c r="B21" s="8" t="s">
        <v>69</v>
      </c>
      <c r="C21" s="9" t="s">
        <v>17</v>
      </c>
      <c r="D21" s="33"/>
      <c r="E21" s="56">
        <v>0</v>
      </c>
      <c r="F21" s="57">
        <v>0</v>
      </c>
      <c r="G21" s="82">
        <v>0</v>
      </c>
      <c r="H21" s="59">
        <f t="shared" si="0"/>
        <v>0</v>
      </c>
      <c r="I21" s="34">
        <v>1</v>
      </c>
      <c r="J21" s="57">
        <v>1</v>
      </c>
      <c r="K21" s="79">
        <v>10</v>
      </c>
      <c r="L21" s="59">
        <f t="shared" si="1"/>
        <v>0</v>
      </c>
      <c r="M21" s="34">
        <v>1</v>
      </c>
      <c r="N21" s="15">
        <v>0.5</v>
      </c>
      <c r="O21" s="79">
        <v>2</v>
      </c>
      <c r="P21" s="59">
        <f t="shared" si="2"/>
        <v>0</v>
      </c>
      <c r="Q21" s="59">
        <f t="shared" si="3"/>
        <v>0</v>
      </c>
      <c r="R21" s="66"/>
    </row>
    <row r="22" spans="1:18" ht="25.5" x14ac:dyDescent="0.25">
      <c r="A22" s="7" t="s">
        <v>39</v>
      </c>
      <c r="B22" s="8" t="s">
        <v>43</v>
      </c>
      <c r="C22" s="9" t="s">
        <v>17</v>
      </c>
      <c r="D22" s="33"/>
      <c r="E22" s="56">
        <v>1</v>
      </c>
      <c r="F22" s="57">
        <v>0.2</v>
      </c>
      <c r="G22" s="58">
        <v>0.5</v>
      </c>
      <c r="H22" s="59">
        <f t="shared" si="0"/>
        <v>0</v>
      </c>
      <c r="I22" s="34">
        <v>1</v>
      </c>
      <c r="J22" s="57">
        <v>1</v>
      </c>
      <c r="K22" s="79">
        <v>10</v>
      </c>
      <c r="L22" s="59">
        <f t="shared" si="1"/>
        <v>0</v>
      </c>
      <c r="M22" s="34">
        <v>1</v>
      </c>
      <c r="N22" s="15">
        <v>0.2</v>
      </c>
      <c r="O22" s="79">
        <v>2</v>
      </c>
      <c r="P22" s="59">
        <f t="shared" si="2"/>
        <v>0</v>
      </c>
      <c r="Q22" s="59">
        <f t="shared" si="3"/>
        <v>0</v>
      </c>
      <c r="R22" s="66"/>
    </row>
    <row r="23" spans="1:18" x14ac:dyDescent="0.25">
      <c r="A23" s="7" t="s">
        <v>40</v>
      </c>
      <c r="B23" s="8" t="s">
        <v>44</v>
      </c>
      <c r="C23" s="9" t="s">
        <v>17</v>
      </c>
      <c r="D23" s="33"/>
      <c r="E23" s="34">
        <v>0</v>
      </c>
      <c r="F23" s="15">
        <v>0</v>
      </c>
      <c r="G23" s="79">
        <v>0</v>
      </c>
      <c r="H23" s="59">
        <f t="shared" si="0"/>
        <v>0</v>
      </c>
      <c r="I23" s="34">
        <v>1</v>
      </c>
      <c r="J23" s="57">
        <v>0.8</v>
      </c>
      <c r="K23" s="79">
        <v>10</v>
      </c>
      <c r="L23" s="59">
        <f t="shared" si="1"/>
        <v>0</v>
      </c>
      <c r="M23" s="34">
        <v>0</v>
      </c>
      <c r="N23" s="15">
        <v>0</v>
      </c>
      <c r="O23" s="79">
        <v>0</v>
      </c>
      <c r="P23" s="59">
        <f t="shared" si="2"/>
        <v>0</v>
      </c>
      <c r="Q23" s="59">
        <f t="shared" si="3"/>
        <v>0</v>
      </c>
      <c r="R23" s="66"/>
    </row>
    <row r="24" spans="1:18" x14ac:dyDescent="0.25">
      <c r="A24" s="7" t="s">
        <v>42</v>
      </c>
      <c r="B24" s="8" t="s">
        <v>45</v>
      </c>
      <c r="C24" s="9" t="s">
        <v>17</v>
      </c>
      <c r="D24" s="33"/>
      <c r="E24" s="34">
        <v>0</v>
      </c>
      <c r="F24" s="15">
        <v>0</v>
      </c>
      <c r="G24" s="79">
        <v>0</v>
      </c>
      <c r="H24" s="59">
        <f t="shared" si="0"/>
        <v>0</v>
      </c>
      <c r="I24" s="34">
        <v>2</v>
      </c>
      <c r="J24" s="57">
        <v>0.5</v>
      </c>
      <c r="K24" s="79">
        <v>10</v>
      </c>
      <c r="L24" s="59">
        <f t="shared" si="1"/>
        <v>0</v>
      </c>
      <c r="M24" s="34">
        <v>0</v>
      </c>
      <c r="N24" s="15">
        <v>0</v>
      </c>
      <c r="O24" s="79">
        <v>0</v>
      </c>
      <c r="P24" s="59">
        <f t="shared" si="2"/>
        <v>0</v>
      </c>
      <c r="Q24" s="59">
        <f t="shared" si="3"/>
        <v>0</v>
      </c>
      <c r="R24" s="66"/>
    </row>
    <row r="25" spans="1:18" x14ac:dyDescent="0.25">
      <c r="A25" s="4" t="s">
        <v>46</v>
      </c>
      <c r="B25" s="5"/>
      <c r="C25" s="6"/>
      <c r="D25" s="32"/>
      <c r="E25" s="4"/>
      <c r="F25" s="6"/>
      <c r="G25" s="80"/>
      <c r="H25" s="29"/>
      <c r="I25" s="6"/>
      <c r="J25" s="6"/>
      <c r="K25" s="6"/>
      <c r="L25" s="29"/>
      <c r="M25" s="4"/>
      <c r="N25" s="6"/>
      <c r="O25" s="80"/>
      <c r="P25" s="29"/>
      <c r="Q25" s="29"/>
      <c r="R25" s="65"/>
    </row>
    <row r="26" spans="1:18" ht="25.5" x14ac:dyDescent="0.25">
      <c r="A26" s="7" t="s">
        <v>47</v>
      </c>
      <c r="B26" s="8" t="s">
        <v>48</v>
      </c>
      <c r="C26" s="9" t="s">
        <v>17</v>
      </c>
      <c r="D26" s="33"/>
      <c r="E26" s="56">
        <v>1</v>
      </c>
      <c r="F26" s="57">
        <v>0.2</v>
      </c>
      <c r="G26" s="58">
        <v>0.5</v>
      </c>
      <c r="H26" s="59">
        <f t="shared" si="0"/>
        <v>0</v>
      </c>
      <c r="I26" s="34">
        <v>1</v>
      </c>
      <c r="J26" s="57">
        <v>1</v>
      </c>
      <c r="K26" s="79">
        <v>10</v>
      </c>
      <c r="L26" s="59">
        <f t="shared" si="1"/>
        <v>0</v>
      </c>
      <c r="M26" s="34">
        <v>1</v>
      </c>
      <c r="N26" s="15">
        <v>0.5</v>
      </c>
      <c r="O26" s="79">
        <v>2</v>
      </c>
      <c r="P26" s="59">
        <f t="shared" si="2"/>
        <v>0</v>
      </c>
      <c r="Q26" s="59">
        <f t="shared" si="3"/>
        <v>0</v>
      </c>
      <c r="R26" s="66"/>
    </row>
    <row r="27" spans="1:18" ht="25.5" x14ac:dyDescent="0.25">
      <c r="A27" s="7" t="s">
        <v>49</v>
      </c>
      <c r="B27" s="10" t="s">
        <v>51</v>
      </c>
      <c r="C27" s="9" t="s">
        <v>17</v>
      </c>
      <c r="D27" s="33"/>
      <c r="E27" s="34">
        <v>0</v>
      </c>
      <c r="F27" s="15">
        <v>0</v>
      </c>
      <c r="G27" s="79">
        <v>0</v>
      </c>
      <c r="H27" s="59">
        <f t="shared" si="0"/>
        <v>0</v>
      </c>
      <c r="I27" s="34">
        <v>1</v>
      </c>
      <c r="J27" s="57">
        <v>1</v>
      </c>
      <c r="K27" s="79">
        <v>10</v>
      </c>
      <c r="L27" s="59">
        <f t="shared" si="1"/>
        <v>0</v>
      </c>
      <c r="M27" s="34">
        <v>0</v>
      </c>
      <c r="N27" s="15">
        <v>0</v>
      </c>
      <c r="O27" s="79">
        <v>0</v>
      </c>
      <c r="P27" s="59">
        <f t="shared" si="2"/>
        <v>0</v>
      </c>
      <c r="Q27" s="59">
        <f t="shared" si="3"/>
        <v>0</v>
      </c>
      <c r="R27" s="66"/>
    </row>
    <row r="28" spans="1:18" ht="25.5" x14ac:dyDescent="0.25">
      <c r="A28" s="7" t="s">
        <v>50</v>
      </c>
      <c r="B28" s="11" t="s">
        <v>62</v>
      </c>
      <c r="C28" s="9" t="s">
        <v>17</v>
      </c>
      <c r="D28" s="61"/>
      <c r="E28" s="34">
        <v>0</v>
      </c>
      <c r="F28" s="15">
        <v>0</v>
      </c>
      <c r="G28" s="79">
        <v>0</v>
      </c>
      <c r="H28" s="59">
        <f t="shared" si="0"/>
        <v>0</v>
      </c>
      <c r="I28" s="34">
        <v>1</v>
      </c>
      <c r="J28" s="57">
        <v>1</v>
      </c>
      <c r="K28" s="79">
        <v>10</v>
      </c>
      <c r="L28" s="59">
        <f t="shared" si="1"/>
        <v>0</v>
      </c>
      <c r="M28" s="34">
        <v>0</v>
      </c>
      <c r="N28" s="15">
        <v>0</v>
      </c>
      <c r="O28" s="79">
        <v>0</v>
      </c>
      <c r="P28" s="59">
        <f t="shared" si="2"/>
        <v>0</v>
      </c>
      <c r="Q28" s="59">
        <f t="shared" si="3"/>
        <v>0</v>
      </c>
      <c r="R28" s="66"/>
    </row>
    <row r="29" spans="1:18" x14ac:dyDescent="0.25">
      <c r="A29" s="4" t="s">
        <v>52</v>
      </c>
      <c r="B29" s="5"/>
      <c r="C29" s="6"/>
      <c r="D29" s="32"/>
      <c r="E29" s="4"/>
      <c r="F29" s="6"/>
      <c r="G29" s="80"/>
      <c r="H29" s="29"/>
      <c r="I29" s="4"/>
      <c r="J29" s="80"/>
      <c r="K29" s="80"/>
      <c r="L29" s="29"/>
      <c r="M29" s="4"/>
      <c r="N29" s="6"/>
      <c r="O29" s="80"/>
      <c r="P29" s="29"/>
      <c r="Q29" s="29"/>
      <c r="R29" s="65"/>
    </row>
    <row r="30" spans="1:18" ht="25.5" x14ac:dyDescent="0.25">
      <c r="A30" s="7" t="s">
        <v>53</v>
      </c>
      <c r="B30" s="11" t="s">
        <v>65</v>
      </c>
      <c r="C30" s="12" t="s">
        <v>55</v>
      </c>
      <c r="D30" s="62"/>
      <c r="E30" s="34">
        <v>0</v>
      </c>
      <c r="F30" s="15">
        <v>0</v>
      </c>
      <c r="G30" s="79">
        <v>0</v>
      </c>
      <c r="H30" s="59">
        <f t="shared" si="0"/>
        <v>0</v>
      </c>
      <c r="I30" s="34">
        <v>1</v>
      </c>
      <c r="J30" s="57">
        <v>1</v>
      </c>
      <c r="K30" s="79">
        <v>10</v>
      </c>
      <c r="L30" s="59">
        <f>ROUND(($D30*I30*J30*K30),0)</f>
        <v>0</v>
      </c>
      <c r="M30" s="34">
        <v>1</v>
      </c>
      <c r="N30" s="15">
        <v>0.5</v>
      </c>
      <c r="O30" s="79">
        <v>2</v>
      </c>
      <c r="P30" s="59">
        <f t="shared" si="2"/>
        <v>0</v>
      </c>
      <c r="Q30" s="59">
        <f t="shared" si="3"/>
        <v>0</v>
      </c>
      <c r="R30" s="66"/>
    </row>
    <row r="31" spans="1:18" ht="39" thickBot="1" x14ac:dyDescent="0.3">
      <c r="A31" s="35" t="s">
        <v>54</v>
      </c>
      <c r="B31" s="54" t="s">
        <v>66</v>
      </c>
      <c r="C31" s="36" t="s">
        <v>55</v>
      </c>
      <c r="D31" s="37"/>
      <c r="E31" s="38">
        <v>0</v>
      </c>
      <c r="F31" s="39">
        <v>0</v>
      </c>
      <c r="G31" s="81">
        <v>0</v>
      </c>
      <c r="H31" s="59">
        <f t="shared" si="0"/>
        <v>0</v>
      </c>
      <c r="I31" s="38">
        <v>2</v>
      </c>
      <c r="J31" s="57">
        <v>1</v>
      </c>
      <c r="K31" s="81">
        <v>10</v>
      </c>
      <c r="L31" s="59">
        <f>ROUND(($D31*I31*J31*K31),0)</f>
        <v>0</v>
      </c>
      <c r="M31" s="38">
        <v>1</v>
      </c>
      <c r="N31" s="39">
        <v>0.5</v>
      </c>
      <c r="O31" s="81">
        <v>2</v>
      </c>
      <c r="P31" s="59">
        <f t="shared" si="2"/>
        <v>0</v>
      </c>
      <c r="Q31" s="59">
        <f t="shared" si="3"/>
        <v>0</v>
      </c>
      <c r="R31" s="66"/>
    </row>
    <row r="32" spans="1:18" x14ac:dyDescent="0.25">
      <c r="A32" s="46" t="s">
        <v>56</v>
      </c>
      <c r="B32" s="47"/>
      <c r="C32" s="47"/>
      <c r="D32" s="48"/>
      <c r="E32" s="49"/>
      <c r="F32" s="50"/>
      <c r="G32" s="51"/>
      <c r="H32" s="52">
        <f>ROUND(SUM(H8:H31),0)</f>
        <v>0</v>
      </c>
      <c r="I32" s="49"/>
      <c r="J32" s="50"/>
      <c r="K32" s="51"/>
      <c r="L32" s="52">
        <f>ROUND(SUM(L8:L31),0)</f>
        <v>0</v>
      </c>
      <c r="M32" s="53"/>
      <c r="N32" s="50"/>
      <c r="O32" s="51"/>
      <c r="P32" s="52">
        <f>ROUND(SUM(P8:P31),0)</f>
        <v>0</v>
      </c>
      <c r="Q32" s="52">
        <f>ROUND(SUM(Q8:Q31),0)</f>
        <v>0</v>
      </c>
      <c r="R32" s="66"/>
    </row>
    <row r="33" spans="1:19" x14ac:dyDescent="0.25">
      <c r="A33" s="30" t="s">
        <v>57</v>
      </c>
      <c r="B33" s="26"/>
      <c r="C33" s="26"/>
      <c r="D33" s="40"/>
      <c r="E33" s="44"/>
      <c r="F33" s="17"/>
      <c r="G33" s="16"/>
      <c r="H33" s="18">
        <f>ROUND((H32*0.19),0)</f>
        <v>0</v>
      </c>
      <c r="I33" s="44"/>
      <c r="J33" s="17"/>
      <c r="K33" s="16"/>
      <c r="L33" s="18">
        <f>ROUND((L32*0.19),0)</f>
        <v>0</v>
      </c>
      <c r="M33" s="42"/>
      <c r="N33" s="17"/>
      <c r="O33" s="16"/>
      <c r="P33" s="18">
        <f>ROUND((P32*0.19),0)</f>
        <v>0</v>
      </c>
      <c r="Q33" s="18">
        <f>ROUND((Q32*0.19),0)</f>
        <v>0</v>
      </c>
      <c r="R33" s="66"/>
    </row>
    <row r="34" spans="1:19" ht="13.5" thickBot="1" x14ac:dyDescent="0.3">
      <c r="A34" s="31" t="s">
        <v>58</v>
      </c>
      <c r="B34" s="27"/>
      <c r="C34" s="27"/>
      <c r="D34" s="41"/>
      <c r="E34" s="45"/>
      <c r="F34" s="24"/>
      <c r="G34" s="23"/>
      <c r="H34" s="25">
        <f>+ROUND((H32+H33),0)</f>
        <v>0</v>
      </c>
      <c r="I34" s="45"/>
      <c r="J34" s="24"/>
      <c r="K34" s="23"/>
      <c r="L34" s="25">
        <f>+ROUND((L32+L33),0)</f>
        <v>0</v>
      </c>
      <c r="M34" s="43"/>
      <c r="N34" s="24"/>
      <c r="O34" s="23"/>
      <c r="P34" s="25">
        <f>+ROUND((P32+P33),0)</f>
        <v>0</v>
      </c>
      <c r="Q34" s="25">
        <f>+ROUND((Q32+Q33),0)</f>
        <v>0</v>
      </c>
      <c r="R34" s="66"/>
    </row>
    <row r="35" spans="1:19" x14ac:dyDescent="0.25">
      <c r="A35" s="67"/>
      <c r="B35" s="67"/>
      <c r="C35" s="67"/>
      <c r="D35" s="68"/>
      <c r="E35" s="69"/>
      <c r="F35" s="70"/>
      <c r="G35" s="69"/>
      <c r="H35" s="71"/>
      <c r="I35" s="69"/>
      <c r="J35" s="70"/>
      <c r="K35" s="69"/>
      <c r="L35" s="71"/>
      <c r="M35" s="69"/>
      <c r="N35" s="70"/>
      <c r="O35" s="69"/>
      <c r="P35" s="71"/>
      <c r="Q35" s="67"/>
      <c r="R35" s="66"/>
    </row>
    <row r="36" spans="1:19" ht="13.5" thickBot="1" x14ac:dyDescent="0.3">
      <c r="A36" s="72"/>
      <c r="B36" s="72"/>
      <c r="C36" s="72"/>
      <c r="D36" s="73"/>
      <c r="E36" s="74"/>
      <c r="F36" s="75"/>
      <c r="G36" s="74"/>
      <c r="H36" s="76"/>
      <c r="I36" s="74"/>
      <c r="J36" s="75"/>
      <c r="K36" s="74"/>
      <c r="L36" s="76"/>
      <c r="M36" s="74"/>
      <c r="N36" s="75"/>
      <c r="O36" s="74"/>
      <c r="P36" s="76"/>
      <c r="Q36" s="72"/>
      <c r="R36" s="66"/>
      <c r="S36" s="55"/>
    </row>
    <row r="37" spans="1:19" s="13" customFormat="1" ht="102.75" customHeight="1" thickBot="1" x14ac:dyDescent="0.3">
      <c r="A37" s="83" t="s">
        <v>61</v>
      </c>
      <c r="B37" s="85" t="s">
        <v>70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6"/>
      <c r="R37" s="84"/>
    </row>
    <row r="38" spans="1:19" x14ac:dyDescent="0.25">
      <c r="R38" s="66"/>
    </row>
    <row r="39" spans="1:19" x14ac:dyDescent="0.25">
      <c r="R39" s="66"/>
    </row>
  </sheetData>
  <mergeCells count="13">
    <mergeCell ref="A4:Q4"/>
    <mergeCell ref="A1:Q1"/>
    <mergeCell ref="A2:Q2"/>
    <mergeCell ref="A3:Q3"/>
    <mergeCell ref="A5:Q5"/>
    <mergeCell ref="B37:Q37"/>
    <mergeCell ref="M6:P6"/>
    <mergeCell ref="A6:A7"/>
    <mergeCell ref="B6:B7"/>
    <mergeCell ref="C6:C7"/>
    <mergeCell ref="D6:D7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2.1 Puerto Caicedo </vt:lpstr>
      <vt:lpstr>'ANEXO 2.1 Puerto Caicedo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Milena Barrera (Salgado Meléndez Asociados S.A)</cp:lastModifiedBy>
  <cp:lastPrinted>2018-07-31T22:19:21Z</cp:lastPrinted>
  <dcterms:created xsi:type="dcterms:W3CDTF">2018-07-31T21:00:41Z</dcterms:created>
  <dcterms:modified xsi:type="dcterms:W3CDTF">2018-12-03T21:24:18Z</dcterms:modified>
</cp:coreProperties>
</file>