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5224926\Desktop\ECP - GOS\INTERVENTORIA\ANEXOS PARA PUBLICAR\"/>
    </mc:Choice>
  </mc:AlternateContent>
  <bookViews>
    <workbookView xWindow="0" yWindow="0" windowWidth="20490" windowHeight="7755"/>
  </bookViews>
  <sheets>
    <sheet name="ANEXO 2.5 Arauca " sheetId="2" r:id="rId1"/>
  </sheets>
  <definedNames>
    <definedName name="_xlnm.Print_Area" localSheetId="0">'ANEXO 2.5 Arauca '!$A$1:$Q$37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2" l="1"/>
  <c r="P30" i="2"/>
  <c r="P28" i="2"/>
  <c r="P27" i="2"/>
  <c r="P26" i="2"/>
  <c r="P24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9" i="2"/>
  <c r="L31" i="2"/>
  <c r="L30" i="2"/>
  <c r="L28" i="2"/>
  <c r="L27" i="2"/>
  <c r="L26" i="2"/>
  <c r="L16" i="2"/>
  <c r="L17" i="2"/>
  <c r="L18" i="2"/>
  <c r="L19" i="2"/>
  <c r="L20" i="2"/>
  <c r="L21" i="2"/>
  <c r="L22" i="2"/>
  <c r="L23" i="2"/>
  <c r="L24" i="2"/>
  <c r="L15" i="2"/>
  <c r="L10" i="2"/>
  <c r="L11" i="2"/>
  <c r="L12" i="2"/>
  <c r="L13" i="2"/>
  <c r="L14" i="2"/>
  <c r="L9" i="2"/>
  <c r="H30" i="2"/>
  <c r="H31" i="2"/>
  <c r="H28" i="2"/>
  <c r="H27" i="2"/>
  <c r="H26" i="2"/>
  <c r="H10" i="2"/>
  <c r="H11" i="2"/>
  <c r="H12" i="2"/>
  <c r="H13" i="2"/>
  <c r="H14" i="2"/>
  <c r="H15" i="2"/>
  <c r="H16" i="2"/>
  <c r="H17" i="2"/>
  <c r="H18" i="2"/>
  <c r="H19" i="2"/>
  <c r="H20" i="2"/>
  <c r="Q20" i="2" s="1"/>
  <c r="H21" i="2"/>
  <c r="H22" i="2"/>
  <c r="H23" i="2"/>
  <c r="H24" i="2"/>
  <c r="H9" i="2"/>
  <c r="Q13" i="2" l="1"/>
  <c r="Q17" i="2"/>
  <c r="Q12" i="2"/>
  <c r="Q21" i="2"/>
  <c r="Q14" i="2"/>
  <c r="Q16" i="2"/>
  <c r="Q31" i="2"/>
  <c r="Q24" i="2"/>
  <c r="Q22" i="2"/>
  <c r="Q18" i="2"/>
  <c r="Q10" i="2"/>
  <c r="Q27" i="2"/>
  <c r="H32" i="2"/>
  <c r="H33" i="2" s="1"/>
  <c r="H34" i="2" s="1"/>
  <c r="Q23" i="2"/>
  <c r="Q15" i="2"/>
  <c r="Q19" i="2"/>
  <c r="Q11" i="2"/>
  <c r="Q30" i="2"/>
  <c r="Q26" i="2"/>
  <c r="L32" i="2"/>
  <c r="L33" i="2" s="1"/>
  <c r="L34" i="2" s="1"/>
  <c r="Q9" i="2"/>
  <c r="P32" i="2" l="1"/>
  <c r="P33" i="2" s="1"/>
  <c r="P34" i="2" s="1"/>
  <c r="Q28" i="2"/>
  <c r="Q32" i="2" s="1"/>
  <c r="Q33" i="2" s="1"/>
  <c r="Q34" i="2" s="1"/>
</calcChain>
</file>

<file path=xl/sharedStrings.xml><?xml version="1.0" encoding="utf-8"?>
<sst xmlns="http://schemas.openxmlformats.org/spreadsheetml/2006/main" count="96" uniqueCount="71">
  <si>
    <t>No</t>
  </si>
  <si>
    <t>DESCRIPCIÓN</t>
  </si>
  <si>
    <t>UNIDAD</t>
  </si>
  <si>
    <t>1. Tarifas de perfiles</t>
  </si>
  <si>
    <t>Un</t>
  </si>
  <si>
    <t>Director de Interventoría Técnica</t>
  </si>
  <si>
    <t>Especialista en Vías</t>
  </si>
  <si>
    <t>Especialista en Geotécnia</t>
  </si>
  <si>
    <t>Especialista Ambiental</t>
  </si>
  <si>
    <t>Especialista Estructuras</t>
  </si>
  <si>
    <t>Especialista Hidráulica e Hidrología</t>
  </si>
  <si>
    <t xml:space="preserve">Abogado </t>
  </si>
  <si>
    <t>Topógrafo</t>
  </si>
  <si>
    <t>Profesional Gestión Social</t>
  </si>
  <si>
    <t>Profesional Gestión Ambiental</t>
  </si>
  <si>
    <t>Inspector Siso</t>
  </si>
  <si>
    <t>Técnico Soporte Documental (Secretaria)</t>
  </si>
  <si>
    <t>Laboratorista</t>
  </si>
  <si>
    <t>Cadenero</t>
  </si>
  <si>
    <t>2. Equipo Informático y comunicaciones</t>
  </si>
  <si>
    <t>Alquiler Impresora multifuncional blanco y negro</t>
  </si>
  <si>
    <t>Alquiler de Software Project Professional 2016 o mejor</t>
  </si>
  <si>
    <t>Alquiler licencia software AutoCAD ultima versión</t>
  </si>
  <si>
    <t>3. Oficinas y transporte (dedicación exclusiva)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</si>
  <si>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</si>
  <si>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</si>
  <si>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</si>
  <si>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</si>
  <si>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</si>
  <si>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</si>
  <si>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</si>
  <si>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</si>
  <si>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</si>
  <si>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</si>
  <si>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</si>
  <si>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</si>
  <si>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</si>
  <si>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</si>
  <si>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</si>
  <si>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</si>
  <si>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% DEDICACIÓN</t>
  </si>
  <si>
    <t>Mes</t>
  </si>
  <si>
    <t>CANT</t>
  </si>
  <si>
    <t>TIEMPO
MES</t>
  </si>
  <si>
    <t>ETAPA 1. PREPARACIÓN PARA LA EJECUCIÓN DEL PROYECTO</t>
  </si>
  <si>
    <t>VALOR PARCIAL 
ETAPA 1</t>
  </si>
  <si>
    <t>PATRIMONIO AUTÓNOMO ECOPETROL - ZOMAC</t>
  </si>
  <si>
    <t>MECANISMO DE OBRAS POR IMPUESTOS</t>
  </si>
  <si>
    <t>VALOR PARCIAL 
ETAPA 2</t>
  </si>
  <si>
    <t>VALOR PARCIAL 
ETAPA 3</t>
  </si>
  <si>
    <t>VALOR UNITARIO (Incluye FM)</t>
  </si>
  <si>
    <t>2.1</t>
  </si>
  <si>
    <t>2.2</t>
  </si>
  <si>
    <t>2.3</t>
  </si>
  <si>
    <t>3.1</t>
  </si>
  <si>
    <t>3.2</t>
  </si>
  <si>
    <t>SUBTOTAL INCLUIDO FACTOR MULTIPLICADOR (SIN IVA)</t>
  </si>
  <si>
    <t>IVA DEL SERVICIO</t>
  </si>
  <si>
    <t>SUBTOTAL INCLUIDO FACTOR MULTIPLICADOR (CON IVA)</t>
  </si>
  <si>
    <t>BPIN: 20181719000195</t>
  </si>
  <si>
    <t xml:space="preserve"> Rehabilitación de la Via Tame - Corocoro (6605), Corocoro - Arauca (6606). Departamento de Arauca</t>
  </si>
  <si>
    <t>ANEXO 2.5</t>
  </si>
  <si>
    <t>Nota:</t>
  </si>
  <si>
    <t xml:space="preserve">Ingeniero Residente Interventoria/ Profesional Civil Vías / Geotécnia </t>
  </si>
  <si>
    <t>Ingeniero Auxiliar</t>
  </si>
  <si>
    <t>Alquiler de contenedor para oficinas (20 a 40 pies)</t>
  </si>
  <si>
    <t>Servicio de Transporte Camioneta 4 puestos 4X4 2016 – o modelo más reciente (Todo Costo)</t>
  </si>
  <si>
    <t>ETAPA 2. EJECUCIÓN DE LAS OBRAS</t>
  </si>
  <si>
    <t>ETAPA 3.  LIQUIDACIÓN</t>
  </si>
  <si>
    <t>TOTAL</t>
  </si>
  <si>
    <t>1- El Personal con dedicación del 100% al Proyecto, debe residir en el lugar de ejecución de la obra, so pena de incurrir en falta grave a sus obligaciones, con la consecuente aplicación de las sanciones establecidas contractualmente, lo anterior aplica para la Etapa 2. 
2- El Contratista irá vinculando el personal a medida que se requiera, así como los demás recursos (Vehículos, equipos de topografía, laboratorios, etc.), lo cual debe ser aprobado por el supervisor de la Entidad Nacional Competente. 
3- Las cantidades y tiempos referenciados para cada una de las Etapas, podrán variar de acuerdo a los requerimientos del proyecto, y serán aprobados por el supervisor de la Entidad Nacional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</si>
</sst>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[$-409]d\-mmm\-yy;@"/>
    <numFmt numFmtId="165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4237"/>
        <bgColor indexed="64"/>
      </patternFill>
    </fill>
    <fill>
      <patternFill patternType="solid">
        <fgColor rgb="FFCBD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84">
    <xf numFmtId="0" fontId="0" fillId="0" borderId="0" xfId="0"/>
    <xf numFmtId="164" fontId="5" fillId="3" borderId="1" xfId="3" applyFont="1" applyFill="1" applyBorder="1" applyAlignment="1">
      <alignment vertical="center"/>
    </xf>
    <xf numFmtId="164" fontId="5" fillId="3" borderId="1" xfId="3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 readingOrder="1"/>
    </xf>
    <xf numFmtId="164" fontId="5" fillId="3" borderId="5" xfId="3" applyFont="1" applyFill="1" applyBorder="1" applyAlignment="1">
      <alignment vertical="center"/>
    </xf>
    <xf numFmtId="0" fontId="0" fillId="0" borderId="0" xfId="0" applyAlignment="1">
      <alignment vertical="center"/>
    </xf>
    <xf numFmtId="9" fontId="0" fillId="0" borderId="1" xfId="0" applyNumberFormat="1" applyBorder="1" applyAlignment="1">
      <alignment horizontal="center" vertical="center"/>
    </xf>
    <xf numFmtId="42" fontId="0" fillId="0" borderId="6" xfId="1" applyFont="1" applyBorder="1" applyAlignment="1">
      <alignment horizontal="center" vertical="center"/>
    </xf>
    <xf numFmtId="42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2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64" fontId="5" fillId="3" borderId="6" xfId="3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42" fontId="3" fillId="2" borderId="1" xfId="1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42" fontId="0" fillId="0" borderId="6" xfId="1" applyFont="1" applyBorder="1" applyAlignment="1">
      <alignment vertical="center"/>
    </xf>
    <xf numFmtId="42" fontId="0" fillId="0" borderId="6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7" fillId="0" borderId="7" xfId="0" applyFont="1" applyFill="1" applyBorder="1" applyAlignment="1">
      <alignment horizontal="center" vertical="center" wrapText="1" readingOrder="1"/>
    </xf>
    <xf numFmtId="0" fontId="8" fillId="0" borderId="8" xfId="0" applyFont="1" applyFill="1" applyBorder="1" applyAlignment="1">
      <alignment horizontal="left" vertical="center" wrapText="1" readingOrder="1"/>
    </xf>
    <xf numFmtId="0" fontId="8" fillId="4" borderId="8" xfId="0" applyFont="1" applyFill="1" applyBorder="1" applyAlignment="1">
      <alignment horizontal="center" vertical="center" wrapText="1" readingOrder="1"/>
    </xf>
    <xf numFmtId="42" fontId="0" fillId="0" borderId="9" xfId="1" applyFont="1" applyBorder="1" applyAlignment="1">
      <alignment vertical="center"/>
    </xf>
    <xf numFmtId="164" fontId="9" fillId="3" borderId="6" xfId="3" applyFont="1" applyFill="1" applyBorder="1" applyAlignment="1">
      <alignment vertical="center"/>
    </xf>
    <xf numFmtId="165" fontId="2" fillId="6" borderId="4" xfId="1" applyNumberFormat="1" applyFont="1" applyFill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2" fillId="5" borderId="11" xfId="1" applyNumberFormat="1" applyFont="1" applyFill="1" applyBorder="1" applyAlignment="1">
      <alignment horizontal="center" vertical="center"/>
    </xf>
    <xf numFmtId="42" fontId="10" fillId="2" borderId="6" xfId="1" applyFont="1" applyFill="1" applyBorder="1" applyAlignment="1">
      <alignment horizontal="center" vertical="center" wrapText="1" readingOrder="1"/>
    </xf>
    <xf numFmtId="42" fontId="0" fillId="0" borderId="6" xfId="1" applyFont="1" applyFill="1" applyBorder="1" applyAlignment="1">
      <alignment horizontal="center" vertical="center"/>
    </xf>
    <xf numFmtId="42" fontId="0" fillId="0" borderId="9" xfId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/>
    </xf>
    <xf numFmtId="9" fontId="3" fillId="2" borderId="1" xfId="2" applyNumberFormat="1" applyFont="1" applyFill="1" applyBorder="1" applyAlignment="1">
      <alignment horizontal="center" vertical="center" wrapText="1" readingOrder="1"/>
    </xf>
    <xf numFmtId="9" fontId="5" fillId="3" borderId="1" xfId="3" applyNumberFormat="1" applyFont="1" applyFill="1" applyBorder="1" applyAlignment="1">
      <alignment vertical="center"/>
    </xf>
    <xf numFmtId="9" fontId="0" fillId="0" borderId="1" xfId="2" applyNumberFormat="1" applyFont="1" applyBorder="1" applyAlignment="1">
      <alignment horizontal="center" vertical="center"/>
    </xf>
    <xf numFmtId="9" fontId="0" fillId="0" borderId="8" xfId="2" applyNumberFormat="1" applyFont="1" applyBorder="1" applyAlignment="1">
      <alignment horizontal="center" vertical="center"/>
    </xf>
    <xf numFmtId="9" fontId="6" fillId="6" borderId="3" xfId="2" applyNumberFormat="1" applyFont="1" applyFill="1" applyBorder="1" applyAlignment="1">
      <alignment horizontal="center" vertical="center"/>
    </xf>
    <xf numFmtId="9" fontId="6" fillId="0" borderId="1" xfId="2" applyNumberFormat="1" applyFont="1" applyBorder="1" applyAlignment="1">
      <alignment horizontal="center" vertical="center"/>
    </xf>
    <xf numFmtId="9" fontId="6" fillId="5" borderId="10" xfId="2" applyNumberFormat="1" applyFont="1" applyFill="1" applyBorder="1" applyAlignment="1">
      <alignment horizontal="center" vertical="center"/>
    </xf>
    <xf numFmtId="9" fontId="0" fillId="0" borderId="0" xfId="2" applyNumberFormat="1" applyFont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 readingOrder="1"/>
    </xf>
    <xf numFmtId="9" fontId="0" fillId="0" borderId="1" xfId="0" applyNumberFormat="1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6" fillId="6" borderId="3" xfId="0" applyNumberFormat="1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5" borderId="10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" fontId="0" fillId="0" borderId="8" xfId="2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2" fontId="0" fillId="0" borderId="0" xfId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42" fontId="3" fillId="2" borderId="1" xfId="1" applyFont="1" applyFill="1" applyBorder="1" applyAlignment="1">
      <alignment horizontal="center" vertical="center" wrapText="1" readingOrder="1"/>
    </xf>
    <xf numFmtId="0" fontId="3" fillId="2" borderId="19" xfId="0" applyFont="1" applyFill="1" applyBorder="1" applyAlignment="1">
      <alignment horizontal="center" vertical="center" wrapText="1" readingOrder="1"/>
    </xf>
    <xf numFmtId="0" fontId="3" fillId="2" borderId="20" xfId="0" applyFont="1" applyFill="1" applyBorder="1" applyAlignment="1">
      <alignment horizontal="center" vertical="center" wrapText="1" readingOrder="1"/>
    </xf>
    <xf numFmtId="42" fontId="3" fillId="2" borderId="20" xfId="1" applyFont="1" applyFill="1" applyBorder="1" applyAlignment="1">
      <alignment horizontal="center" vertical="center" wrapText="1" readingOrder="1"/>
    </xf>
    <xf numFmtId="0" fontId="3" fillId="2" borderId="21" xfId="0" applyFont="1" applyFill="1" applyBorder="1" applyAlignment="1">
      <alignment horizontal="center" vertical="center" wrapText="1" readingOrder="1"/>
    </xf>
    <xf numFmtId="42" fontId="10" fillId="2" borderId="21" xfId="1" applyFont="1" applyFill="1" applyBorder="1" applyAlignment="1">
      <alignment horizontal="center" vertical="center" wrapText="1" readingOrder="1"/>
    </xf>
  </cellXfs>
  <cellStyles count="4">
    <cellStyle name="Moneda [0]" xfId="1" builtinId="7"/>
    <cellStyle name="Normal" xfId="0" builtinId="0"/>
    <cellStyle name="Normal_Precios Unitarios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="80" zoomScaleNormal="80" zoomScaleSheetLayoutView="80" workbookViewId="0">
      <selection activeCell="I15" sqref="I15"/>
    </sheetView>
  </sheetViews>
  <sheetFormatPr baseColWidth="10" defaultRowHeight="15" x14ac:dyDescent="0.25"/>
  <cols>
    <col min="1" max="1" width="11.7109375" style="5" customWidth="1"/>
    <col min="2" max="2" width="33" style="5" customWidth="1"/>
    <col min="3" max="3" width="8" style="5" bestFit="1" customWidth="1"/>
    <col min="4" max="4" width="15.7109375" style="8" bestFit="1" customWidth="1"/>
    <col min="5" max="5" width="5.7109375" style="9" bestFit="1" customWidth="1"/>
    <col min="6" max="6" width="11.5703125" style="51" bestFit="1" customWidth="1"/>
    <col min="7" max="7" width="7.7109375" style="9" bestFit="1" customWidth="1"/>
    <col min="8" max="8" width="14.85546875" style="10" bestFit="1" customWidth="1"/>
    <col min="9" max="9" width="5.7109375" style="9" bestFit="1" customWidth="1"/>
    <col min="10" max="10" width="11.5703125" style="58" bestFit="1" customWidth="1"/>
    <col min="11" max="11" width="7.7109375" style="9" bestFit="1" customWidth="1"/>
    <col min="12" max="12" width="18.7109375" style="9" bestFit="1" customWidth="1"/>
    <col min="13" max="13" width="5.7109375" style="9" bestFit="1" customWidth="1"/>
    <col min="14" max="14" width="11.5703125" style="58" bestFit="1" customWidth="1"/>
    <col min="15" max="15" width="7.7109375" style="9" bestFit="1" customWidth="1"/>
    <col min="16" max="16" width="14.85546875" style="9" bestFit="1" customWidth="1"/>
    <col min="17" max="17" width="14.85546875" style="38" bestFit="1" customWidth="1"/>
    <col min="18" max="16384" width="11.42578125" style="5"/>
  </cols>
  <sheetData>
    <row r="1" spans="1:17" x14ac:dyDescent="0.25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66" t="s">
        <v>47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67" t="s">
        <v>61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3" t="s">
        <v>60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5"/>
    </row>
    <row r="5" spans="1:17" x14ac:dyDescent="0.25">
      <c r="A5" s="67" t="s">
        <v>59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31.5" customHeight="1" x14ac:dyDescent="0.25">
      <c r="A6" s="79" t="s">
        <v>0</v>
      </c>
      <c r="B6" s="80" t="s">
        <v>1</v>
      </c>
      <c r="C6" s="80" t="s">
        <v>2</v>
      </c>
      <c r="D6" s="81" t="s">
        <v>50</v>
      </c>
      <c r="E6" s="80" t="s">
        <v>44</v>
      </c>
      <c r="F6" s="80"/>
      <c r="G6" s="80"/>
      <c r="H6" s="80"/>
      <c r="I6" s="80" t="s">
        <v>67</v>
      </c>
      <c r="J6" s="80"/>
      <c r="K6" s="80"/>
      <c r="L6" s="80"/>
      <c r="M6" s="80" t="s">
        <v>68</v>
      </c>
      <c r="N6" s="80"/>
      <c r="O6" s="80"/>
      <c r="P6" s="82"/>
      <c r="Q6" s="83"/>
    </row>
    <row r="7" spans="1:17" ht="45" customHeight="1" x14ac:dyDescent="0.25">
      <c r="A7" s="76"/>
      <c r="B7" s="77"/>
      <c r="C7" s="77"/>
      <c r="D7" s="78"/>
      <c r="E7" s="17" t="s">
        <v>42</v>
      </c>
      <c r="F7" s="44" t="s">
        <v>40</v>
      </c>
      <c r="G7" s="17" t="s">
        <v>43</v>
      </c>
      <c r="H7" s="18" t="s">
        <v>45</v>
      </c>
      <c r="I7" s="17" t="s">
        <v>42</v>
      </c>
      <c r="J7" s="52" t="s">
        <v>40</v>
      </c>
      <c r="K7" s="17" t="s">
        <v>43</v>
      </c>
      <c r="L7" s="17" t="s">
        <v>48</v>
      </c>
      <c r="M7" s="17" t="s">
        <v>42</v>
      </c>
      <c r="N7" s="52" t="s">
        <v>40</v>
      </c>
      <c r="O7" s="17" t="s">
        <v>43</v>
      </c>
      <c r="P7" s="3" t="s">
        <v>49</v>
      </c>
      <c r="Q7" s="35" t="s">
        <v>69</v>
      </c>
    </row>
    <row r="8" spans="1:17" x14ac:dyDescent="0.25">
      <c r="A8" s="4" t="s">
        <v>3</v>
      </c>
      <c r="B8" s="2"/>
      <c r="C8" s="1"/>
      <c r="D8" s="1"/>
      <c r="E8" s="1"/>
      <c r="F8" s="45"/>
      <c r="G8" s="1"/>
      <c r="H8" s="1"/>
      <c r="I8" s="1"/>
      <c r="J8" s="45"/>
      <c r="K8" s="1"/>
      <c r="L8" s="1"/>
      <c r="M8" s="1"/>
      <c r="N8" s="45"/>
      <c r="O8" s="1"/>
      <c r="P8" s="14"/>
      <c r="Q8" s="31"/>
    </row>
    <row r="9" spans="1:17" x14ac:dyDescent="0.25">
      <c r="A9" s="19" t="s">
        <v>24</v>
      </c>
      <c r="B9" s="20" t="s">
        <v>5</v>
      </c>
      <c r="C9" s="21" t="s">
        <v>41</v>
      </c>
      <c r="D9" s="22"/>
      <c r="E9" s="11">
        <v>1</v>
      </c>
      <c r="F9" s="46">
        <v>0.2</v>
      </c>
      <c r="G9" s="12">
        <v>0.5</v>
      </c>
      <c r="H9" s="7">
        <f>ROUND(($D9*E9*F9*G9),0)</f>
        <v>0</v>
      </c>
      <c r="I9" s="11">
        <v>1</v>
      </c>
      <c r="J9" s="62">
        <v>0.5</v>
      </c>
      <c r="K9" s="11">
        <v>12</v>
      </c>
      <c r="L9" s="7">
        <f>ROUND(($D9*I9*J9*K9),0)</f>
        <v>0</v>
      </c>
      <c r="M9" s="11">
        <v>1</v>
      </c>
      <c r="N9" s="6">
        <v>0.2</v>
      </c>
      <c r="O9" s="11">
        <v>2</v>
      </c>
      <c r="P9" s="7">
        <f>ROUND(($D9*M9*N9*O9),0)</f>
        <v>0</v>
      </c>
      <c r="Q9" s="36">
        <f>ROUND((H9+L9+P9),0)</f>
        <v>0</v>
      </c>
    </row>
    <row r="10" spans="1:17" x14ac:dyDescent="0.25">
      <c r="A10" s="19" t="s">
        <v>25</v>
      </c>
      <c r="B10" s="20" t="s">
        <v>6</v>
      </c>
      <c r="C10" s="21" t="s">
        <v>41</v>
      </c>
      <c r="D10" s="22"/>
      <c r="E10" s="11">
        <v>0</v>
      </c>
      <c r="F10" s="46">
        <v>0</v>
      </c>
      <c r="G10" s="43">
        <v>0</v>
      </c>
      <c r="H10" s="7">
        <f t="shared" ref="H10:H31" si="0">ROUND(($D10*E10*F10*G10),0)</f>
        <v>0</v>
      </c>
      <c r="I10" s="11">
        <v>1</v>
      </c>
      <c r="J10" s="53">
        <v>0.3</v>
      </c>
      <c r="K10" s="11">
        <v>12</v>
      </c>
      <c r="L10" s="7">
        <f t="shared" ref="L10:L14" si="1">ROUND(($D10*I10*J10*K10),0)</f>
        <v>0</v>
      </c>
      <c r="M10" s="11">
        <v>0</v>
      </c>
      <c r="N10" s="6">
        <v>0</v>
      </c>
      <c r="O10" s="11">
        <v>0</v>
      </c>
      <c r="P10" s="7">
        <f t="shared" ref="P10:P23" si="2">ROUND(($D10*M10*N10*O10),0)</f>
        <v>0</v>
      </c>
      <c r="Q10" s="36">
        <f t="shared" ref="Q10:Q31" si="3">ROUND((H10+L10+P10),0)</f>
        <v>0</v>
      </c>
    </row>
    <row r="11" spans="1:17" x14ac:dyDescent="0.25">
      <c r="A11" s="19" t="s">
        <v>26</v>
      </c>
      <c r="B11" s="20" t="s">
        <v>7</v>
      </c>
      <c r="C11" s="21" t="s">
        <v>41</v>
      </c>
      <c r="D11" s="22"/>
      <c r="E11" s="11">
        <v>0</v>
      </c>
      <c r="F11" s="46">
        <v>0</v>
      </c>
      <c r="G11" s="43">
        <v>0</v>
      </c>
      <c r="H11" s="7">
        <f t="shared" si="0"/>
        <v>0</v>
      </c>
      <c r="I11" s="11">
        <v>1</v>
      </c>
      <c r="J11" s="53">
        <v>0.3</v>
      </c>
      <c r="K11" s="11">
        <v>12</v>
      </c>
      <c r="L11" s="7">
        <f t="shared" si="1"/>
        <v>0</v>
      </c>
      <c r="M11" s="11">
        <v>0</v>
      </c>
      <c r="N11" s="6">
        <v>0</v>
      </c>
      <c r="O11" s="11">
        <v>0</v>
      </c>
      <c r="P11" s="7">
        <f t="shared" si="2"/>
        <v>0</v>
      </c>
      <c r="Q11" s="36">
        <f t="shared" si="3"/>
        <v>0</v>
      </c>
    </row>
    <row r="12" spans="1:17" x14ac:dyDescent="0.25">
      <c r="A12" s="19" t="s">
        <v>27</v>
      </c>
      <c r="B12" s="20" t="s">
        <v>8</v>
      </c>
      <c r="C12" s="21" t="s">
        <v>41</v>
      </c>
      <c r="D12" s="22"/>
      <c r="E12" s="11">
        <v>0</v>
      </c>
      <c r="F12" s="46">
        <v>0</v>
      </c>
      <c r="G12" s="43">
        <v>0</v>
      </c>
      <c r="H12" s="7">
        <f t="shared" si="0"/>
        <v>0</v>
      </c>
      <c r="I12" s="11">
        <v>1</v>
      </c>
      <c r="J12" s="53">
        <v>0.3</v>
      </c>
      <c r="K12" s="11">
        <v>12</v>
      </c>
      <c r="L12" s="7">
        <f t="shared" si="1"/>
        <v>0</v>
      </c>
      <c r="M12" s="11">
        <v>0</v>
      </c>
      <c r="N12" s="6">
        <v>0</v>
      </c>
      <c r="O12" s="11">
        <v>0</v>
      </c>
      <c r="P12" s="7">
        <f t="shared" si="2"/>
        <v>0</v>
      </c>
      <c r="Q12" s="36">
        <f t="shared" si="3"/>
        <v>0</v>
      </c>
    </row>
    <row r="13" spans="1:17" x14ac:dyDescent="0.25">
      <c r="A13" s="19" t="s">
        <v>28</v>
      </c>
      <c r="B13" s="20" t="s">
        <v>9</v>
      </c>
      <c r="C13" s="21" t="s">
        <v>41</v>
      </c>
      <c r="D13" s="22"/>
      <c r="E13" s="11">
        <v>0</v>
      </c>
      <c r="F13" s="46">
        <v>0</v>
      </c>
      <c r="G13" s="43">
        <v>0</v>
      </c>
      <c r="H13" s="7">
        <f t="shared" si="0"/>
        <v>0</v>
      </c>
      <c r="I13" s="11">
        <v>1</v>
      </c>
      <c r="J13" s="53">
        <v>0.3</v>
      </c>
      <c r="K13" s="11">
        <v>12</v>
      </c>
      <c r="L13" s="7">
        <f t="shared" si="1"/>
        <v>0</v>
      </c>
      <c r="M13" s="11">
        <v>0</v>
      </c>
      <c r="N13" s="6">
        <v>0</v>
      </c>
      <c r="O13" s="11">
        <v>0</v>
      </c>
      <c r="P13" s="7">
        <f t="shared" si="2"/>
        <v>0</v>
      </c>
      <c r="Q13" s="36">
        <f t="shared" si="3"/>
        <v>0</v>
      </c>
    </row>
    <row r="14" spans="1:17" x14ac:dyDescent="0.25">
      <c r="A14" s="19" t="s">
        <v>29</v>
      </c>
      <c r="B14" s="20" t="s">
        <v>10</v>
      </c>
      <c r="C14" s="21" t="s">
        <v>41</v>
      </c>
      <c r="D14" s="22"/>
      <c r="E14" s="11">
        <v>0</v>
      </c>
      <c r="F14" s="46">
        <v>0</v>
      </c>
      <c r="G14" s="43">
        <v>0</v>
      </c>
      <c r="H14" s="7">
        <f t="shared" si="0"/>
        <v>0</v>
      </c>
      <c r="I14" s="11">
        <v>1</v>
      </c>
      <c r="J14" s="53">
        <v>0.3</v>
      </c>
      <c r="K14" s="11">
        <v>12</v>
      </c>
      <c r="L14" s="7">
        <f t="shared" si="1"/>
        <v>0</v>
      </c>
      <c r="M14" s="11">
        <v>0</v>
      </c>
      <c r="N14" s="6">
        <v>0</v>
      </c>
      <c r="O14" s="11">
        <v>0</v>
      </c>
      <c r="P14" s="7">
        <f t="shared" si="2"/>
        <v>0</v>
      </c>
      <c r="Q14" s="36">
        <f t="shared" si="3"/>
        <v>0</v>
      </c>
    </row>
    <row r="15" spans="1:17" ht="30" x14ac:dyDescent="0.25">
      <c r="A15" s="19" t="s">
        <v>30</v>
      </c>
      <c r="B15" s="20" t="s">
        <v>63</v>
      </c>
      <c r="C15" s="21" t="s">
        <v>41</v>
      </c>
      <c r="D15" s="23"/>
      <c r="E15" s="11">
        <v>0</v>
      </c>
      <c r="F15" s="46">
        <v>0</v>
      </c>
      <c r="G15" s="43">
        <v>0</v>
      </c>
      <c r="H15" s="7">
        <f t="shared" si="0"/>
        <v>0</v>
      </c>
      <c r="I15" s="11">
        <v>2</v>
      </c>
      <c r="J15" s="53">
        <v>1</v>
      </c>
      <c r="K15" s="11">
        <v>12</v>
      </c>
      <c r="L15" s="7">
        <f>ROUND(($D15*I15*J15*K15),0)</f>
        <v>0</v>
      </c>
      <c r="M15" s="11">
        <v>1</v>
      </c>
      <c r="N15" s="6">
        <v>1</v>
      </c>
      <c r="O15" s="11">
        <v>2</v>
      </c>
      <c r="P15" s="7">
        <f t="shared" si="2"/>
        <v>0</v>
      </c>
      <c r="Q15" s="36">
        <f t="shared" si="3"/>
        <v>0</v>
      </c>
    </row>
    <row r="16" spans="1:17" x14ac:dyDescent="0.25">
      <c r="A16" s="19" t="s">
        <v>31</v>
      </c>
      <c r="B16" s="20" t="s">
        <v>11</v>
      </c>
      <c r="C16" s="21" t="s">
        <v>41</v>
      </c>
      <c r="D16" s="22"/>
      <c r="E16" s="11">
        <v>1</v>
      </c>
      <c r="F16" s="46">
        <v>0.2</v>
      </c>
      <c r="G16" s="12">
        <v>0.5</v>
      </c>
      <c r="H16" s="7">
        <f t="shared" si="0"/>
        <v>0</v>
      </c>
      <c r="I16" s="11">
        <v>1</v>
      </c>
      <c r="J16" s="53">
        <v>0.3</v>
      </c>
      <c r="K16" s="11">
        <v>12</v>
      </c>
      <c r="L16" s="7">
        <f t="shared" ref="L16:L31" si="4">ROUND(($D16*I16*J16*K16),0)</f>
        <v>0</v>
      </c>
      <c r="M16" s="11">
        <v>1</v>
      </c>
      <c r="N16" s="6">
        <v>0.2</v>
      </c>
      <c r="O16" s="11">
        <v>2</v>
      </c>
      <c r="P16" s="7">
        <f t="shared" si="2"/>
        <v>0</v>
      </c>
      <c r="Q16" s="36">
        <f t="shared" si="3"/>
        <v>0</v>
      </c>
    </row>
    <row r="17" spans="1:17" x14ac:dyDescent="0.25">
      <c r="A17" s="19" t="s">
        <v>32</v>
      </c>
      <c r="B17" s="20" t="s">
        <v>12</v>
      </c>
      <c r="C17" s="21" t="s">
        <v>41</v>
      </c>
      <c r="D17" s="22"/>
      <c r="E17" s="11">
        <v>0</v>
      </c>
      <c r="F17" s="46">
        <v>0</v>
      </c>
      <c r="G17" s="43">
        <v>0</v>
      </c>
      <c r="H17" s="7">
        <f t="shared" si="0"/>
        <v>0</v>
      </c>
      <c r="I17" s="11">
        <v>1</v>
      </c>
      <c r="J17" s="53">
        <v>1</v>
      </c>
      <c r="K17" s="11">
        <v>12</v>
      </c>
      <c r="L17" s="7">
        <f t="shared" si="4"/>
        <v>0</v>
      </c>
      <c r="M17" s="11">
        <v>0</v>
      </c>
      <c r="N17" s="6">
        <v>0</v>
      </c>
      <c r="O17" s="11">
        <v>0</v>
      </c>
      <c r="P17" s="7">
        <f t="shared" si="2"/>
        <v>0</v>
      </c>
      <c r="Q17" s="36">
        <f t="shared" si="3"/>
        <v>0</v>
      </c>
    </row>
    <row r="18" spans="1:17" x14ac:dyDescent="0.25">
      <c r="A18" s="19" t="s">
        <v>33</v>
      </c>
      <c r="B18" s="20" t="s">
        <v>13</v>
      </c>
      <c r="C18" s="21" t="s">
        <v>41</v>
      </c>
      <c r="D18" s="22"/>
      <c r="E18" s="11">
        <v>0</v>
      </c>
      <c r="F18" s="46">
        <v>0</v>
      </c>
      <c r="G18" s="43">
        <v>0</v>
      </c>
      <c r="H18" s="7">
        <f t="shared" si="0"/>
        <v>0</v>
      </c>
      <c r="I18" s="11">
        <v>1</v>
      </c>
      <c r="J18" s="53">
        <v>0.5</v>
      </c>
      <c r="K18" s="11">
        <v>12</v>
      </c>
      <c r="L18" s="7">
        <f t="shared" si="4"/>
        <v>0</v>
      </c>
      <c r="M18" s="11">
        <v>0</v>
      </c>
      <c r="N18" s="6">
        <v>0</v>
      </c>
      <c r="O18" s="11">
        <v>0</v>
      </c>
      <c r="P18" s="7">
        <f t="shared" si="2"/>
        <v>0</v>
      </c>
      <c r="Q18" s="36">
        <f t="shared" si="3"/>
        <v>0</v>
      </c>
    </row>
    <row r="19" spans="1:17" x14ac:dyDescent="0.25">
      <c r="A19" s="19" t="s">
        <v>34</v>
      </c>
      <c r="B19" s="20" t="s">
        <v>14</v>
      </c>
      <c r="C19" s="21" t="s">
        <v>41</v>
      </c>
      <c r="D19" s="22"/>
      <c r="E19" s="11">
        <v>0</v>
      </c>
      <c r="F19" s="46">
        <v>0</v>
      </c>
      <c r="G19" s="12">
        <v>0</v>
      </c>
      <c r="H19" s="7">
        <f t="shared" si="0"/>
        <v>0</v>
      </c>
      <c r="I19" s="11">
        <v>1</v>
      </c>
      <c r="J19" s="53">
        <v>0.5</v>
      </c>
      <c r="K19" s="11">
        <v>12</v>
      </c>
      <c r="L19" s="7">
        <f t="shared" si="4"/>
        <v>0</v>
      </c>
      <c r="M19" s="11">
        <v>0</v>
      </c>
      <c r="N19" s="53">
        <v>0</v>
      </c>
      <c r="O19" s="11">
        <v>0</v>
      </c>
      <c r="P19" s="7">
        <f t="shared" si="2"/>
        <v>0</v>
      </c>
      <c r="Q19" s="36">
        <f t="shared" si="3"/>
        <v>0</v>
      </c>
    </row>
    <row r="20" spans="1:17" x14ac:dyDescent="0.25">
      <c r="A20" s="19" t="s">
        <v>35</v>
      </c>
      <c r="B20" s="20" t="s">
        <v>15</v>
      </c>
      <c r="C20" s="21" t="s">
        <v>41</v>
      </c>
      <c r="D20" s="22"/>
      <c r="E20" s="11">
        <v>0</v>
      </c>
      <c r="F20" s="46">
        <v>0</v>
      </c>
      <c r="G20" s="43">
        <v>0</v>
      </c>
      <c r="H20" s="7">
        <f t="shared" si="0"/>
        <v>0</v>
      </c>
      <c r="I20" s="11">
        <v>1</v>
      </c>
      <c r="J20" s="53">
        <v>1</v>
      </c>
      <c r="K20" s="11">
        <v>12</v>
      </c>
      <c r="L20" s="7">
        <f t="shared" si="4"/>
        <v>0</v>
      </c>
      <c r="M20" s="11">
        <v>0</v>
      </c>
      <c r="N20" s="6">
        <v>0</v>
      </c>
      <c r="O20" s="11">
        <v>0</v>
      </c>
      <c r="P20" s="7">
        <f t="shared" si="2"/>
        <v>0</v>
      </c>
      <c r="Q20" s="36">
        <f t="shared" si="3"/>
        <v>0</v>
      </c>
    </row>
    <row r="21" spans="1:17" x14ac:dyDescent="0.25">
      <c r="A21" s="19" t="s">
        <v>36</v>
      </c>
      <c r="B21" s="20" t="s">
        <v>64</v>
      </c>
      <c r="C21" s="21" t="s">
        <v>41</v>
      </c>
      <c r="D21" s="22"/>
      <c r="E21" s="11">
        <v>0</v>
      </c>
      <c r="F21" s="46">
        <v>0</v>
      </c>
      <c r="G21" s="43">
        <v>0</v>
      </c>
      <c r="H21" s="7">
        <f t="shared" si="0"/>
        <v>0</v>
      </c>
      <c r="I21" s="11">
        <v>2</v>
      </c>
      <c r="J21" s="53">
        <v>1</v>
      </c>
      <c r="K21" s="11">
        <v>12</v>
      </c>
      <c r="L21" s="7">
        <f t="shared" si="4"/>
        <v>0</v>
      </c>
      <c r="M21" s="11">
        <v>1</v>
      </c>
      <c r="N21" s="6">
        <v>1</v>
      </c>
      <c r="O21" s="11">
        <v>2</v>
      </c>
      <c r="P21" s="7">
        <f t="shared" si="2"/>
        <v>0</v>
      </c>
      <c r="Q21" s="36">
        <f t="shared" si="3"/>
        <v>0</v>
      </c>
    </row>
    <row r="22" spans="1:17" ht="30" x14ac:dyDescent="0.25">
      <c r="A22" s="19" t="s">
        <v>37</v>
      </c>
      <c r="B22" s="20" t="s">
        <v>16</v>
      </c>
      <c r="C22" s="21" t="s">
        <v>41</v>
      </c>
      <c r="D22" s="22"/>
      <c r="E22" s="11">
        <v>1</v>
      </c>
      <c r="F22" s="46">
        <v>0.2</v>
      </c>
      <c r="G22" s="12">
        <v>0.5</v>
      </c>
      <c r="H22" s="7">
        <f t="shared" si="0"/>
        <v>0</v>
      </c>
      <c r="I22" s="11">
        <v>1</v>
      </c>
      <c r="J22" s="53">
        <v>1</v>
      </c>
      <c r="K22" s="11">
        <v>12</v>
      </c>
      <c r="L22" s="7">
        <f t="shared" si="4"/>
        <v>0</v>
      </c>
      <c r="M22" s="11">
        <v>1</v>
      </c>
      <c r="N22" s="6">
        <v>0.2</v>
      </c>
      <c r="O22" s="11">
        <v>2</v>
      </c>
      <c r="P22" s="7">
        <f t="shared" si="2"/>
        <v>0</v>
      </c>
      <c r="Q22" s="36">
        <f t="shared" si="3"/>
        <v>0</v>
      </c>
    </row>
    <row r="23" spans="1:17" x14ac:dyDescent="0.25">
      <c r="A23" s="19" t="s">
        <v>38</v>
      </c>
      <c r="B23" s="20" t="s">
        <v>17</v>
      </c>
      <c r="C23" s="21" t="s">
        <v>41</v>
      </c>
      <c r="D23" s="22"/>
      <c r="E23" s="11">
        <v>0</v>
      </c>
      <c r="F23" s="46">
        <v>0</v>
      </c>
      <c r="G23" s="43">
        <v>0</v>
      </c>
      <c r="H23" s="7">
        <f t="shared" si="0"/>
        <v>0</v>
      </c>
      <c r="I23" s="11">
        <v>2</v>
      </c>
      <c r="J23" s="46">
        <v>1</v>
      </c>
      <c r="K23" s="11">
        <v>12</v>
      </c>
      <c r="L23" s="7">
        <f t="shared" si="4"/>
        <v>0</v>
      </c>
      <c r="M23" s="11">
        <v>0</v>
      </c>
      <c r="N23" s="6">
        <v>0</v>
      </c>
      <c r="O23" s="11">
        <v>0</v>
      </c>
      <c r="P23" s="7">
        <f t="shared" si="2"/>
        <v>0</v>
      </c>
      <c r="Q23" s="36">
        <f t="shared" si="3"/>
        <v>0</v>
      </c>
    </row>
    <row r="24" spans="1:17" x14ac:dyDescent="0.25">
      <c r="A24" s="19" t="s">
        <v>39</v>
      </c>
      <c r="B24" s="20" t="s">
        <v>18</v>
      </c>
      <c r="C24" s="21" t="s">
        <v>41</v>
      </c>
      <c r="D24" s="22"/>
      <c r="E24" s="11">
        <v>0</v>
      </c>
      <c r="F24" s="46">
        <v>0</v>
      </c>
      <c r="G24" s="43">
        <v>0</v>
      </c>
      <c r="H24" s="7">
        <f t="shared" si="0"/>
        <v>0</v>
      </c>
      <c r="I24" s="11">
        <v>2</v>
      </c>
      <c r="J24" s="46">
        <v>1</v>
      </c>
      <c r="K24" s="11">
        <v>12</v>
      </c>
      <c r="L24" s="7">
        <f t="shared" si="4"/>
        <v>0</v>
      </c>
      <c r="M24" s="11">
        <v>0</v>
      </c>
      <c r="N24" s="6">
        <v>0</v>
      </c>
      <c r="O24" s="11">
        <v>0</v>
      </c>
      <c r="P24" s="7">
        <f>ROUND(($D24*M24*N24*O24),0)</f>
        <v>0</v>
      </c>
      <c r="Q24" s="36">
        <f t="shared" si="3"/>
        <v>0</v>
      </c>
    </row>
    <row r="25" spans="1:17" x14ac:dyDescent="0.25">
      <c r="A25" s="4" t="s">
        <v>19</v>
      </c>
      <c r="B25" s="2"/>
      <c r="C25" s="1"/>
      <c r="D25" s="1"/>
      <c r="E25" s="1"/>
      <c r="F25" s="45"/>
      <c r="G25" s="1"/>
      <c r="H25" s="31"/>
      <c r="I25" s="1"/>
      <c r="J25" s="45"/>
      <c r="K25" s="1"/>
      <c r="L25" s="31"/>
      <c r="M25" s="1"/>
      <c r="N25" s="45"/>
      <c r="O25" s="1"/>
      <c r="P25" s="31"/>
      <c r="Q25" s="31"/>
    </row>
    <row r="26" spans="1:17" ht="30" x14ac:dyDescent="0.25">
      <c r="A26" s="19" t="s">
        <v>51</v>
      </c>
      <c r="B26" s="20" t="s">
        <v>20</v>
      </c>
      <c r="C26" s="21" t="s">
        <v>41</v>
      </c>
      <c r="D26" s="22"/>
      <c r="E26" s="11">
        <v>1</v>
      </c>
      <c r="F26" s="46">
        <v>0.2</v>
      </c>
      <c r="G26" s="12">
        <v>0.5</v>
      </c>
      <c r="H26" s="7">
        <f t="shared" si="0"/>
        <v>0</v>
      </c>
      <c r="I26" s="11">
        <v>1</v>
      </c>
      <c r="J26" s="46">
        <v>1</v>
      </c>
      <c r="K26" s="11">
        <v>12</v>
      </c>
      <c r="L26" s="7">
        <f t="shared" si="4"/>
        <v>0</v>
      </c>
      <c r="M26" s="11">
        <v>1</v>
      </c>
      <c r="N26" s="6">
        <v>0.2</v>
      </c>
      <c r="O26" s="11">
        <v>2</v>
      </c>
      <c r="P26" s="7">
        <f t="shared" ref="P26:P31" si="5">ROUND(($D26*M26*N26*O26),0)</f>
        <v>0</v>
      </c>
      <c r="Q26" s="36">
        <f t="shared" si="3"/>
        <v>0</v>
      </c>
    </row>
    <row r="27" spans="1:17" ht="30" x14ac:dyDescent="0.25">
      <c r="A27" s="19" t="s">
        <v>52</v>
      </c>
      <c r="B27" s="24" t="s">
        <v>21</v>
      </c>
      <c r="C27" s="21" t="s">
        <v>41</v>
      </c>
      <c r="D27" s="22"/>
      <c r="E27" s="11">
        <v>0</v>
      </c>
      <c r="F27" s="46">
        <v>0</v>
      </c>
      <c r="G27" s="43">
        <v>0</v>
      </c>
      <c r="H27" s="7">
        <f t="shared" si="0"/>
        <v>0</v>
      </c>
      <c r="I27" s="11">
        <v>1</v>
      </c>
      <c r="J27" s="46">
        <v>1</v>
      </c>
      <c r="K27" s="11">
        <v>12</v>
      </c>
      <c r="L27" s="7">
        <f t="shared" si="4"/>
        <v>0</v>
      </c>
      <c r="M27" s="11">
        <v>0</v>
      </c>
      <c r="N27" s="6">
        <v>0</v>
      </c>
      <c r="O27" s="11">
        <v>0</v>
      </c>
      <c r="P27" s="7">
        <f t="shared" si="5"/>
        <v>0</v>
      </c>
      <c r="Q27" s="36">
        <f t="shared" si="3"/>
        <v>0</v>
      </c>
    </row>
    <row r="28" spans="1:17" ht="30" x14ac:dyDescent="0.25">
      <c r="A28" s="19" t="s">
        <v>53</v>
      </c>
      <c r="B28" s="25" t="s">
        <v>22</v>
      </c>
      <c r="C28" s="21" t="s">
        <v>41</v>
      </c>
      <c r="D28" s="22"/>
      <c r="E28" s="11">
        <v>0</v>
      </c>
      <c r="F28" s="46">
        <v>0</v>
      </c>
      <c r="G28" s="43">
        <v>0</v>
      </c>
      <c r="H28" s="7">
        <f t="shared" si="0"/>
        <v>0</v>
      </c>
      <c r="I28" s="11">
        <v>1</v>
      </c>
      <c r="J28" s="46">
        <v>1</v>
      </c>
      <c r="K28" s="11">
        <v>12</v>
      </c>
      <c r="L28" s="7">
        <f t="shared" si="4"/>
        <v>0</v>
      </c>
      <c r="M28" s="11">
        <v>0</v>
      </c>
      <c r="N28" s="6">
        <v>0</v>
      </c>
      <c r="O28" s="11">
        <v>0</v>
      </c>
      <c r="P28" s="7">
        <f t="shared" si="5"/>
        <v>0</v>
      </c>
      <c r="Q28" s="36">
        <f t="shared" si="3"/>
        <v>0</v>
      </c>
    </row>
    <row r="29" spans="1:17" x14ac:dyDescent="0.25">
      <c r="A29" s="4" t="s">
        <v>23</v>
      </c>
      <c r="B29" s="2"/>
      <c r="C29" s="1"/>
      <c r="D29" s="1"/>
      <c r="E29" s="1"/>
      <c r="F29" s="45"/>
      <c r="G29" s="1"/>
      <c r="H29" s="31"/>
      <c r="I29" s="1"/>
      <c r="J29" s="45"/>
      <c r="K29" s="1"/>
      <c r="L29" s="31"/>
      <c r="M29" s="1"/>
      <c r="N29" s="45"/>
      <c r="O29" s="1"/>
      <c r="P29" s="31"/>
      <c r="Q29" s="31"/>
    </row>
    <row r="30" spans="1:17" ht="30" x14ac:dyDescent="0.25">
      <c r="A30" s="19" t="s">
        <v>54</v>
      </c>
      <c r="B30" s="25" t="s">
        <v>65</v>
      </c>
      <c r="C30" s="26" t="s">
        <v>4</v>
      </c>
      <c r="D30" s="23"/>
      <c r="E30" s="11">
        <v>0</v>
      </c>
      <c r="F30" s="46">
        <v>0</v>
      </c>
      <c r="G30" s="12">
        <v>0</v>
      </c>
      <c r="H30" s="7">
        <f>ROUND(($D30*E30*F30*G30),0)</f>
        <v>0</v>
      </c>
      <c r="I30" s="11">
        <v>1</v>
      </c>
      <c r="J30" s="6">
        <v>1</v>
      </c>
      <c r="K30" s="11">
        <v>12</v>
      </c>
      <c r="L30" s="7">
        <f t="shared" si="4"/>
        <v>0</v>
      </c>
      <c r="M30" s="11">
        <v>1</v>
      </c>
      <c r="N30" s="6">
        <v>0.5</v>
      </c>
      <c r="O30" s="11">
        <v>2</v>
      </c>
      <c r="P30" s="7">
        <f t="shared" si="5"/>
        <v>0</v>
      </c>
      <c r="Q30" s="36">
        <f t="shared" si="3"/>
        <v>0</v>
      </c>
    </row>
    <row r="31" spans="1:17" ht="60" customHeight="1" thickBot="1" x14ac:dyDescent="0.3">
      <c r="A31" s="27" t="s">
        <v>55</v>
      </c>
      <c r="B31" s="28" t="s">
        <v>66</v>
      </c>
      <c r="C31" s="29" t="s">
        <v>4</v>
      </c>
      <c r="D31" s="30"/>
      <c r="E31" s="40">
        <v>0</v>
      </c>
      <c r="F31" s="47">
        <v>0</v>
      </c>
      <c r="G31" s="59">
        <v>0</v>
      </c>
      <c r="H31" s="7">
        <f t="shared" si="0"/>
        <v>0</v>
      </c>
      <c r="I31" s="40">
        <v>2</v>
      </c>
      <c r="J31" s="54">
        <v>1</v>
      </c>
      <c r="K31" s="40">
        <v>12</v>
      </c>
      <c r="L31" s="7">
        <f t="shared" si="4"/>
        <v>0</v>
      </c>
      <c r="M31" s="40">
        <v>1</v>
      </c>
      <c r="N31" s="54">
        <v>0.5</v>
      </c>
      <c r="O31" s="40">
        <v>2</v>
      </c>
      <c r="P31" s="7">
        <f t="shared" si="5"/>
        <v>0</v>
      </c>
      <c r="Q31" s="37">
        <f t="shared" si="3"/>
        <v>0</v>
      </c>
    </row>
    <row r="32" spans="1:17" ht="15.75" x14ac:dyDescent="0.25">
      <c r="A32" s="70" t="s">
        <v>56</v>
      </c>
      <c r="B32" s="71"/>
      <c r="C32" s="71"/>
      <c r="D32" s="71"/>
      <c r="E32" s="41"/>
      <c r="F32" s="48"/>
      <c r="G32" s="41"/>
      <c r="H32" s="32">
        <f>ROUND(SUM(H8:H31),0)</f>
        <v>0</v>
      </c>
      <c r="I32" s="41"/>
      <c r="J32" s="55"/>
      <c r="K32" s="42"/>
      <c r="L32" s="32">
        <f>ROUND(SUM(L8:L31),0)</f>
        <v>0</v>
      </c>
      <c r="M32" s="41"/>
      <c r="N32" s="55"/>
      <c r="O32" s="41"/>
      <c r="P32" s="32">
        <f>ROUND(SUM(P8:P31),0)</f>
        <v>0</v>
      </c>
      <c r="Q32" s="32">
        <f>ROUND(SUM(Q8:Q31),0)</f>
        <v>0</v>
      </c>
    </row>
    <row r="33" spans="1:18" ht="15.75" x14ac:dyDescent="0.25">
      <c r="A33" s="72" t="s">
        <v>57</v>
      </c>
      <c r="B33" s="73"/>
      <c r="C33" s="73"/>
      <c r="D33" s="73"/>
      <c r="E33" s="15"/>
      <c r="F33" s="49"/>
      <c r="G33" s="15"/>
      <c r="H33" s="33">
        <f>ROUND((H32*0.19),0)</f>
        <v>0</v>
      </c>
      <c r="I33" s="15"/>
      <c r="J33" s="56"/>
      <c r="K33" s="11"/>
      <c r="L33" s="33">
        <f>ROUND((L32*0.19),0)</f>
        <v>0</v>
      </c>
      <c r="M33" s="15"/>
      <c r="N33" s="56"/>
      <c r="O33" s="15"/>
      <c r="P33" s="33">
        <f>ROUND((P32*0.19),0)</f>
        <v>0</v>
      </c>
      <c r="Q33" s="33">
        <f>ROUND((Q32*0.19),0)</f>
        <v>0</v>
      </c>
    </row>
    <row r="34" spans="1:18" ht="16.5" thickBot="1" x14ac:dyDescent="0.3">
      <c r="A34" s="74" t="s">
        <v>58</v>
      </c>
      <c r="B34" s="75"/>
      <c r="C34" s="75"/>
      <c r="D34" s="75"/>
      <c r="E34" s="16"/>
      <c r="F34" s="50"/>
      <c r="G34" s="16"/>
      <c r="H34" s="34">
        <f>ROUND((H32+H33),0)</f>
        <v>0</v>
      </c>
      <c r="I34" s="16"/>
      <c r="J34" s="57"/>
      <c r="K34" s="13"/>
      <c r="L34" s="34">
        <f>ROUND((L32+L33),0)</f>
        <v>0</v>
      </c>
      <c r="M34" s="16"/>
      <c r="N34" s="57"/>
      <c r="O34" s="16"/>
      <c r="P34" s="34">
        <f>ROUND((P32+P33),0)</f>
        <v>0</v>
      </c>
      <c r="Q34" s="34">
        <f>ROUND((Q32+Q33),0)</f>
        <v>0</v>
      </c>
    </row>
    <row r="35" spans="1:18" ht="27" customHeight="1" thickBot="1" x14ac:dyDescent="0.3"/>
    <row r="36" spans="1:18" s="38" customFormat="1" ht="81.75" customHeight="1" thickBot="1" x14ac:dyDescent="0.3">
      <c r="A36" s="60" t="s">
        <v>62</v>
      </c>
      <c r="B36" s="68" t="s">
        <v>70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61"/>
    </row>
    <row r="37" spans="1:18" x14ac:dyDescent="0.25">
      <c r="Q37" s="39"/>
    </row>
  </sheetData>
  <mergeCells count="16">
    <mergeCell ref="A2:Q2"/>
    <mergeCell ref="A3:Q3"/>
    <mergeCell ref="A5:Q5"/>
    <mergeCell ref="A4:Q4"/>
    <mergeCell ref="A1:Q1"/>
    <mergeCell ref="B36:Q36"/>
    <mergeCell ref="I6:L6"/>
    <mergeCell ref="M6:P6"/>
    <mergeCell ref="A32:D32"/>
    <mergeCell ref="A33:D33"/>
    <mergeCell ref="A34:D34"/>
    <mergeCell ref="A6:A7"/>
    <mergeCell ref="B6:B7"/>
    <mergeCell ref="C6:C7"/>
    <mergeCell ref="D6:D7"/>
    <mergeCell ref="E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2.5 Arauca </vt:lpstr>
      <vt:lpstr>'ANEXO 2.5 Arauca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Eduardo Reyes Salcedo</dc:creator>
  <cp:lastModifiedBy>Milena Barrera (Salgado Meléndez Asociados S.A)</cp:lastModifiedBy>
  <cp:lastPrinted>2018-07-31T22:22:50Z</cp:lastPrinted>
  <dcterms:created xsi:type="dcterms:W3CDTF">2018-07-31T04:14:53Z</dcterms:created>
  <dcterms:modified xsi:type="dcterms:W3CDTF">2018-12-03T21:27:38Z</dcterms:modified>
</cp:coreProperties>
</file>