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64574755\Documents\Monica Vergara\Windpeshi\AGUA WINDPESHI\Modelo de distribucion Wimpeshi\"/>
    </mc:Choice>
  </mc:AlternateContent>
  <bookViews>
    <workbookView xWindow="0" yWindow="0" windowWidth="20730" windowHeight="11760" activeTab="2"/>
  </bookViews>
  <sheets>
    <sheet name="1. Identif_ evaluac amenaza" sheetId="1" r:id="rId1"/>
    <sheet name="2. Análisis de vulnerabilidad" sheetId="3" r:id="rId2"/>
    <sheet name="3. Evaluación del riesgo" sheetId="4" r:id="rId3"/>
    <sheet name="Listas" sheetId="5"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3" l="1"/>
  <c r="J13" i="3" s="1"/>
  <c r="I5" i="3"/>
  <c r="E8" i="4" s="1"/>
  <c r="I7" i="3"/>
  <c r="I8" i="3"/>
  <c r="I9" i="3"/>
  <c r="I10" i="3"/>
  <c r="I11" i="3"/>
  <c r="E11" i="4"/>
  <c r="C30" i="4"/>
  <c r="T71" i="1"/>
  <c r="T70" i="1"/>
  <c r="T69" i="1"/>
  <c r="T68" i="1"/>
  <c r="T67" i="1"/>
  <c r="T66" i="1"/>
  <c r="T65" i="1"/>
  <c r="T64" i="1"/>
  <c r="T63" i="1"/>
  <c r="T62" i="1"/>
  <c r="T61" i="1"/>
  <c r="T60" i="1"/>
  <c r="T59" i="1"/>
  <c r="T58" i="1"/>
  <c r="T57" i="1"/>
  <c r="T56" i="1"/>
  <c r="T55" i="1"/>
  <c r="T54" i="1"/>
  <c r="G5" i="4" l="1"/>
  <c r="I15" i="3"/>
  <c r="J7" i="3"/>
  <c r="E5" i="4"/>
  <c r="J5" i="3"/>
  <c r="I5" i="4" l="1"/>
  <c r="G8" i="4" s="1"/>
  <c r="I8" i="4" s="1"/>
  <c r="G11" i="4" s="1"/>
  <c r="I11" i="4" s="1"/>
  <c r="C14" i="4" s="1"/>
  <c r="D14" i="4" s="1"/>
  <c r="B14" i="4" l="1"/>
</calcChain>
</file>

<file path=xl/comments1.xml><?xml version="1.0" encoding="utf-8"?>
<comments xmlns="http://schemas.openxmlformats.org/spreadsheetml/2006/main">
  <authors>
    <author>Isabel Garcia Gonzalez</author>
  </authors>
  <commentList>
    <comment ref="C4" authorId="0" shapeId="0">
      <text>
        <r>
          <rPr>
            <sz val="12"/>
            <color indexed="81"/>
            <rFont val="Arial Narrow"/>
            <family val="2"/>
          </rPr>
          <t xml:space="preserve">Insertar el mismo nombre registrado en la MGA-WEB. </t>
        </r>
      </text>
    </comment>
    <comment ref="C6" authorId="0" shapeId="0">
      <text>
        <r>
          <rPr>
            <sz val="12"/>
            <color indexed="81"/>
            <rFont val="Arial Narrow"/>
            <family val="2"/>
          </rPr>
          <t xml:space="preserve">Nombre completo. </t>
        </r>
      </text>
    </comment>
    <comment ref="C7" authorId="0" shapeId="0">
      <text>
        <r>
          <rPr>
            <sz val="12"/>
            <color indexed="81"/>
            <rFont val="Arial Narrow"/>
            <family val="2"/>
          </rPr>
          <t xml:space="preserve">Indicar correo institucional, si este está disponible. </t>
        </r>
        <r>
          <rPr>
            <sz val="9"/>
            <color indexed="81"/>
            <rFont val="Tahoma"/>
            <family val="2"/>
          </rPr>
          <t xml:space="preserve">
</t>
        </r>
      </text>
    </comment>
    <comment ref="B9" authorId="0" shapeId="0">
      <text>
        <r>
          <rPr>
            <sz val="12"/>
            <color indexed="81"/>
            <rFont val="Arial Narrow"/>
            <family val="2"/>
          </rPr>
          <t>Indique la totalidad de componentes, conforme a las siguientes tipologías: Marque Sí o No en cada uno de los componentes.</t>
        </r>
        <r>
          <rPr>
            <sz val="9"/>
            <color indexed="81"/>
            <rFont val="Tahoma"/>
            <family val="2"/>
          </rPr>
          <t xml:space="preserve">
</t>
        </r>
      </text>
    </comment>
    <comment ref="B14" authorId="0" shapeId="0">
      <text>
        <r>
          <rPr>
            <sz val="12"/>
            <color indexed="81"/>
            <rFont val="Tahoma"/>
            <family val="2"/>
          </rPr>
          <t xml:space="preserve">Diligencie los campos correspondientes a las amenazas identificadas. Los espacios sobrantes, deben dejarse en blanco. 
Si identifica amenazas que no se encuentran en el listado, por favor digítelas en la parte inferior de la tabla. </t>
        </r>
      </text>
    </comment>
    <comment ref="B34" authorId="0" shapeId="0">
      <text>
        <r>
          <rPr>
            <sz val="12"/>
            <color indexed="81"/>
            <rFont val="Arial Narrow"/>
            <family val="2"/>
          </rPr>
          <t>Puede consultar el listado de fenómenos amenazantes en el link:http://repositorio.gestiondelriesgo.gov.co/bitstream/20.500.11762/20761/2/
Terminologia-GRD-2017.pdf</t>
        </r>
      </text>
    </comment>
    <comment ref="B45" authorId="0" shapeId="0">
      <text>
        <r>
          <rPr>
            <sz val="12"/>
            <color indexed="81"/>
            <rFont val="Arial Narrow"/>
            <family val="2"/>
          </rPr>
          <t>La respuesta se genera de manera automática, de acuerdo a los componentes que contemple el proyecto.</t>
        </r>
      </text>
    </comment>
    <comment ref="B50" authorId="0" shapeId="0">
      <text>
        <r>
          <rPr>
            <sz val="12"/>
            <color indexed="81"/>
            <rFont val="Arial Narrow"/>
            <family val="2"/>
          </rPr>
          <t xml:space="preserve">Diligencie lo correspondiente a las amenazas identificadas. Los espacios sobrantes deben dejarse en blanco. </t>
        </r>
      </text>
    </comment>
  </commentList>
</comments>
</file>

<file path=xl/comments2.xml><?xml version="1.0" encoding="utf-8"?>
<comments xmlns="http://schemas.openxmlformats.org/spreadsheetml/2006/main">
  <authors>
    <author>Isabel Garcia Gonzalez</author>
  </authors>
  <commentList>
    <comment ref="B2" authorId="0" shapeId="0">
      <text>
        <r>
          <rPr>
            <sz val="12"/>
            <color indexed="81"/>
            <rFont val="Arial Narrow"/>
            <family val="2"/>
          </rPr>
          <t xml:space="preserve">Seleccione Sí o No en cada una de las siguientes preguntas: </t>
        </r>
      </text>
    </comment>
    <comment ref="B14" authorId="0" shapeId="0">
      <text>
        <r>
          <rPr>
            <sz val="11"/>
            <color indexed="81"/>
            <rFont val="Arial Narrow"/>
            <family val="2"/>
          </rPr>
          <t>Si el proyecto no se enmarca en el Artículo 42, seleccione N/A</t>
        </r>
      </text>
    </comment>
  </commentList>
</comments>
</file>

<file path=xl/comments3.xml><?xml version="1.0" encoding="utf-8"?>
<comments xmlns="http://schemas.openxmlformats.org/spreadsheetml/2006/main">
  <authors>
    <author>Johan</author>
  </authors>
  <commentList>
    <comment ref="B5" authorId="0" shapeId="0">
      <text>
        <r>
          <rPr>
            <sz val="9"/>
            <color indexed="81"/>
            <rFont val="Tahoma"/>
            <family val="2"/>
          </rPr>
          <t>Susceptibilidad=fragilidad + resiliencia</t>
        </r>
      </text>
    </comment>
    <comment ref="B8" authorId="0" shapeId="0">
      <text>
        <r>
          <rPr>
            <sz val="9"/>
            <color indexed="81"/>
            <rFont val="Tahoma"/>
            <family val="2"/>
          </rPr>
          <t>Vulnerabilidad = susceptibilidad + exposición</t>
        </r>
      </text>
    </comment>
    <comment ref="B28" authorId="0" shapeId="0">
      <text>
        <r>
          <rPr>
            <b/>
            <sz val="9"/>
            <color indexed="81"/>
            <rFont val="Tahoma"/>
            <family val="2"/>
          </rPr>
          <t>Johan:</t>
        </r>
        <r>
          <rPr>
            <sz val="9"/>
            <color indexed="81"/>
            <rFont val="Tahoma"/>
            <family val="2"/>
          </rPr>
          <t xml:space="preserve">
Estos datos solo nos sirven para estandarizar las puntuaciones.</t>
        </r>
      </text>
    </comment>
  </commentList>
</comments>
</file>

<file path=xl/sharedStrings.xml><?xml version="1.0" encoding="utf-8"?>
<sst xmlns="http://schemas.openxmlformats.org/spreadsheetml/2006/main" count="197" uniqueCount="107">
  <si>
    <t>Matriz de análisis de riesgo</t>
  </si>
  <si>
    <t>Nombre del proyecto</t>
  </si>
  <si>
    <t>Código BPIN</t>
  </si>
  <si>
    <t>Responsable del diligenciamiento</t>
  </si>
  <si>
    <t>Cargo</t>
  </si>
  <si>
    <t>E-mail</t>
  </si>
  <si>
    <t>Teléfono de contacto</t>
  </si>
  <si>
    <t>El proyecto contempla dentro de sus componentes:</t>
  </si>
  <si>
    <t>Construcción, mejoramiento o adecuación de infraestructura</t>
  </si>
  <si>
    <t>Dotaciones</t>
  </si>
  <si>
    <t>Compra de predios</t>
  </si>
  <si>
    <t>Entrega de servicios: procesos de formación, alimentación escolar, etc.</t>
  </si>
  <si>
    <t>Identificación de las amenazas</t>
  </si>
  <si>
    <t xml:space="preserve">¿Existen antecedentes de amenazas en la zona en la cual se pretende ejecutar el proyecto? </t>
  </si>
  <si>
    <t>¿Cuáles?</t>
  </si>
  <si>
    <t>Tipo de evento</t>
  </si>
  <si>
    <t xml:space="preserve">Indique si el evento asociado a la amenaza se ha presentado en la zona donde se ejecutará el proyecto. </t>
  </si>
  <si>
    <t xml:space="preserve">Nombre del documento / Fuente de información
</t>
  </si>
  <si>
    <t>Otro. ¿Cuál?</t>
  </si>
  <si>
    <t>¿Existen estudios que pronostican la probable ocurrencia de amenazas en la zona donde se pretende desarrollar el proyecto?</t>
  </si>
  <si>
    <t>Indique si el evento podría llegar a presentarse en un futuro, de acuerdo a información técnica</t>
  </si>
  <si>
    <t>Sismos</t>
  </si>
  <si>
    <t>Tsunami</t>
  </si>
  <si>
    <t>Erupción volcánica</t>
  </si>
  <si>
    <t>Huracanes</t>
  </si>
  <si>
    <t>Vendavales</t>
  </si>
  <si>
    <t>Erosión costera</t>
  </si>
  <si>
    <t>Aumento del nivel del mar</t>
  </si>
  <si>
    <t>Olas de calor</t>
  </si>
  <si>
    <t>Movimientos en masa</t>
  </si>
  <si>
    <t>Avenidas torrenciales (avalanchas)</t>
  </si>
  <si>
    <t>Inundaciones</t>
  </si>
  <si>
    <t>Incendios forestales</t>
  </si>
  <si>
    <t>Incendios estructurales</t>
  </si>
  <si>
    <t>Derrames de hidrocarburos</t>
  </si>
  <si>
    <t>Contaminación</t>
  </si>
  <si>
    <t>Otro.¿Cuál?</t>
  </si>
  <si>
    <t xml:space="preserve">            Indique el nombre de la otra amenaza </t>
  </si>
  <si>
    <t xml:space="preserve">¿Existe probabilidad que durante la vida útil del proyecto pueda presentarse alguna de las amenazas identificadas en las preguntas anteriores? </t>
  </si>
  <si>
    <t>¿La información existente y disponible sobre ocurrencia de amenazas en la zona donde se pretende desarrollar el proyecto es suficiente para tomar decisiones relacionadas con la formulación del mismo?</t>
  </si>
  <si>
    <t xml:space="preserve">¿Qué se puede inferir de la identificación de amenazas? </t>
  </si>
  <si>
    <t>Evaluación de las amenazas</t>
  </si>
  <si>
    <t>Cuadro 2. Valoración de la amenaza con base en frecuencia e intensidad</t>
  </si>
  <si>
    <t>Frecuencia* (a)
Siendo 0 ocurrencia en el largo plazo y 4 una ocurrencia en el muy corto plazo</t>
  </si>
  <si>
    <t>Intensidad** (b)
Siendo 0 afectación por amenaza leve y 4 alta</t>
  </si>
  <si>
    <t>Valoración Amenaza</t>
  </si>
  <si>
    <t xml:space="preserve"> (Alta-Media-Baja)</t>
  </si>
  <si>
    <t>Naturales</t>
  </si>
  <si>
    <t>Socio naturales</t>
  </si>
  <si>
    <t>Antrópicos</t>
  </si>
  <si>
    <t>Otras:</t>
  </si>
  <si>
    <t>Cuadro 4. Criterios de verificación para el análisis de vulnerabilidad</t>
  </si>
  <si>
    <t>Vulnerabilidad por exposición (localización)</t>
  </si>
  <si>
    <t>SI/NO</t>
  </si>
  <si>
    <t>Escala</t>
  </si>
  <si>
    <t>Nivel</t>
  </si>
  <si>
    <t>¿La localización escogida para el proyecto evita su exposición a amenazas?</t>
  </si>
  <si>
    <t>Si</t>
  </si>
  <si>
    <t xml:space="preserve">Vulnerabilidad por resistencia (fragilidad) </t>
  </si>
  <si>
    <t xml:space="preserve">¿El diseño del proyecto tiene en cuenta las características geográficas y físicas de la zona de ejecución del proyecto? </t>
  </si>
  <si>
    <t>¿La programación del cronograma de actividades del proyecto toma en cuenta las características geográficas, climáticas y físicas de la zona de ejecución del proyecto?</t>
  </si>
  <si>
    <t>¿La alternativa propuesta para el proyecto considera las características geográficas y físicas de la zona de ejecución del proyecto?</t>
  </si>
  <si>
    <t>¿Los diseños y la construcción de la infraestructura tienen en cuenta el potencial impacto de fenómenos naturales y/o climáticos extremos durante la vida útil del proyecto?</t>
  </si>
  <si>
    <t xml:space="preserve">¿En una perspectiva de ciclo de vida, los materiales de construcción consideran las características, climáticas, geográficas y físicas futuras de la zona de ejecución del proyecto? </t>
  </si>
  <si>
    <t>Vulnerabilidad por resiliencia</t>
  </si>
  <si>
    <t>¿El diseño y propuesta del proyecto dispone de seguros ante desastres?</t>
  </si>
  <si>
    <r>
      <t xml:space="preserve">¿El proyecto incluye mecanismos técnicos, financieros y organizativos (plan de contingencia) para hacer frente a los daños ocasionados por la ocurrencia de un desastre? </t>
    </r>
    <r>
      <rPr>
        <b/>
        <sz val="12"/>
        <color theme="1"/>
        <rFont val="Arial Narrow"/>
        <family val="2"/>
      </rPr>
      <t>(Aplica para proyectos que se enmarquen en el Artículo 42 de la Ley 1523 de 2012)</t>
    </r>
  </si>
  <si>
    <t>Total susceptibilidad</t>
  </si>
  <si>
    <t>Cuadro 8. Valoración del nivel de riesgo del proyecto</t>
  </si>
  <si>
    <t>Fragilidad</t>
  </si>
  <si>
    <t>Resiliencia</t>
  </si>
  <si>
    <t>Total</t>
  </si>
  <si>
    <t>Exposición</t>
  </si>
  <si>
    <t>Susceptibilidad</t>
  </si>
  <si>
    <t>Total vulnerabilidad</t>
  </si>
  <si>
    <t>Amenaza</t>
  </si>
  <si>
    <t>Vulnerabilidad</t>
  </si>
  <si>
    <t>Índice de riesgo</t>
  </si>
  <si>
    <t>Nivel de riesgo</t>
  </si>
  <si>
    <t>Valoración de la escala</t>
  </si>
  <si>
    <t>Interpretación</t>
  </si>
  <si>
    <t xml:space="preserve">Medidas de reducción de vulnerabilidad </t>
  </si>
  <si>
    <t>Incorpore las medidas de reducción de vulnerabilidad</t>
  </si>
  <si>
    <t>mx</t>
  </si>
  <si>
    <t>mn</t>
  </si>
  <si>
    <t>rango</t>
  </si>
  <si>
    <t>Natural</t>
  </si>
  <si>
    <t>Cartografía de la zona</t>
  </si>
  <si>
    <t>Socio-natural</t>
  </si>
  <si>
    <t>No</t>
  </si>
  <si>
    <t>Diagnósticos</t>
  </si>
  <si>
    <t>Antrópico</t>
  </si>
  <si>
    <t>N/A</t>
  </si>
  <si>
    <t>POT</t>
  </si>
  <si>
    <t>POMCAS</t>
  </si>
  <si>
    <t>Estudios de zonificación de amenazas</t>
  </si>
  <si>
    <t>Información de pronósticos meteorológicos</t>
  </si>
  <si>
    <t>Otros</t>
  </si>
  <si>
    <t>Otra, ¿Cuál?</t>
  </si>
  <si>
    <t>MODELO DE DISTRIBUCIÓN DE AGUA POTABLE PARA LAS COMUNIDADES INDÍGENAS WAYÚU DE LA ZONA RURAL DISPERSA DEL MUNICIPIO DE MAICAO - LA GUAJIRA</t>
  </si>
  <si>
    <t>Juan Manuel Flechas</t>
  </si>
  <si>
    <t>jflechas@minvivienda.gov.co</t>
  </si>
  <si>
    <t>Coordinador Grupo de Políticas Sectoriales</t>
  </si>
  <si>
    <t>Sequías</t>
  </si>
  <si>
    <t>Se adjunta análisis de la vunerabilidad del pozo</t>
  </si>
  <si>
    <t>Evaluación de la zona hidrogeológica, capacidad y caracterización del pozo</t>
  </si>
  <si>
    <r>
      <t>Amenaza por tipo de evento</t>
    </r>
    <r>
      <rPr>
        <sz val="10"/>
        <color theme="1"/>
        <rFont val="Arial Narrow"/>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</si>
</sst>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2"/>
      <color theme="1"/>
      <name val="Arial Narrow"/>
      <family val="2"/>
    </font>
    <font>
      <sz val="12"/>
      <color theme="1"/>
      <name val="Arial Narrow"/>
      <family val="2"/>
    </font>
    <font>
      <sz val="10"/>
      <color theme="1"/>
      <name val="Arial Narrow"/>
      <family val="2"/>
    </font>
    <font>
      <sz val="10"/>
      <color theme="2" tint="-0.499984740745262"/>
      <name val="Arial Narrow"/>
      <family val="2"/>
    </font>
    <font>
      <sz val="12"/>
      <color theme="0" tint="-0.14999847407452621"/>
      <name val="Arial Narrow"/>
      <family val="2"/>
    </font>
    <font>
      <b/>
      <sz val="9"/>
      <color indexed="81"/>
      <name val="Tahoma"/>
      <family val="2"/>
    </font>
    <font>
      <sz val="9"/>
      <color indexed="81"/>
      <name val="Tahoma"/>
      <family val="2"/>
    </font>
    <font>
      <u/>
      <sz val="11"/>
      <color theme="10"/>
      <name val="Calibri"/>
      <family val="2"/>
      <scheme val="minor"/>
    </font>
    <font>
      <sz val="12"/>
      <color indexed="81"/>
      <name val="Tahoma"/>
      <family val="2"/>
    </font>
    <font>
      <sz val="12"/>
      <color indexed="81"/>
      <name val="Arial Narrow"/>
      <family val="2"/>
    </font>
    <font>
      <sz val="11"/>
      <color indexed="81"/>
      <name val="Arial Narrow"/>
      <family val="2"/>
    </font>
    <font>
      <sz val="12"/>
      <name val="Arial Narrow"/>
      <family val="2"/>
    </font>
    <font>
      <sz val="12"/>
      <color rgb="FFFF0000"/>
      <name val="Arial Narrow"/>
      <family val="2"/>
    </font>
    <font>
      <b/>
      <sz val="10"/>
      <color theme="1"/>
      <name val="Arial Narrow"/>
      <family val="2"/>
    </font>
    <font>
      <u/>
      <sz val="10"/>
      <color theme="10"/>
      <name val="Calibri"/>
      <family val="2"/>
      <scheme val="minor"/>
    </font>
    <font>
      <i/>
      <sz val="10"/>
      <color theme="1"/>
      <name val="Arial Narrow"/>
      <family val="2"/>
    </font>
    <font>
      <sz val="10"/>
      <color theme="1"/>
      <name val="Calibri"/>
      <family val="2"/>
      <scheme val="minor"/>
    </font>
  </fonts>
  <fills count="9">
    <fill>
      <patternFill patternType="none"/>
    </fill>
    <fill>
      <patternFill patternType="gray125"/>
    </fill>
    <fill>
      <patternFill patternType="solid">
        <fgColor rgb="FFD5DCE4"/>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s>
  <cellStyleXfs count="2">
    <xf numFmtId="0" fontId="0" fillId="0" borderId="0"/>
    <xf numFmtId="0" fontId="8" fillId="0" borderId="0" applyNumberFormat="0" applyFill="0" applyBorder="0" applyAlignment="0" applyProtection="0"/>
  </cellStyleXfs>
  <cellXfs count="162">
    <xf numFmtId="0" fontId="0" fillId="0" borderId="0" xfId="0"/>
    <xf numFmtId="0" fontId="2" fillId="2" borderId="12" xfId="0" applyFont="1" applyFill="1" applyBorder="1" applyAlignment="1">
      <alignment horizontal="center" vertical="center"/>
    </xf>
    <xf numFmtId="0" fontId="2" fillId="0" borderId="0" xfId="0" applyFont="1"/>
    <xf numFmtId="0" fontId="2" fillId="0" borderId="12" xfId="0" applyFont="1" applyBorder="1" applyAlignment="1">
      <alignment vertical="center"/>
    </xf>
    <xf numFmtId="0" fontId="2" fillId="0" borderId="0" xfId="0" applyFont="1" applyAlignment="1">
      <alignment vertical="center" wrapText="1"/>
    </xf>
    <xf numFmtId="0" fontId="2" fillId="0" borderId="0" xfId="0" applyFont="1" applyAlignment="1">
      <alignment horizontal="left"/>
    </xf>
    <xf numFmtId="0" fontId="2" fillId="0" borderId="0" xfId="0" applyFont="1" applyAlignment="1"/>
    <xf numFmtId="0" fontId="2" fillId="0" borderId="0" xfId="0" applyFont="1" applyAlignment="1">
      <alignment horizontal="center"/>
    </xf>
    <xf numFmtId="0" fontId="2" fillId="0" borderId="0" xfId="0" applyFont="1" applyAlignment="1">
      <alignment wrapText="1"/>
    </xf>
    <xf numFmtId="0" fontId="2" fillId="0" borderId="12" xfId="0" applyFont="1" applyBorder="1" applyAlignment="1">
      <alignment horizontal="justify" vertical="center" wrapText="1"/>
    </xf>
    <xf numFmtId="0" fontId="2" fillId="0" borderId="0" xfId="0" applyFont="1" applyBorder="1"/>
    <xf numFmtId="0" fontId="2" fillId="0" borderId="0" xfId="0" applyFont="1" applyFill="1"/>
    <xf numFmtId="0" fontId="3" fillId="0" borderId="0" xfId="0" applyFont="1" applyAlignment="1">
      <alignment wrapText="1"/>
    </xf>
    <xf numFmtId="0" fontId="4" fillId="0" borderId="12" xfId="0" applyFont="1" applyBorder="1" applyAlignment="1">
      <alignment vertical="center" wrapText="1"/>
    </xf>
    <xf numFmtId="0" fontId="3" fillId="5" borderId="12" xfId="0" applyFont="1" applyFill="1" applyBorder="1" applyAlignment="1">
      <alignment vertical="center" wrapText="1"/>
    </xf>
    <xf numFmtId="0" fontId="3" fillId="0" borderId="12" xfId="0" applyFont="1" applyFill="1" applyBorder="1" applyAlignment="1">
      <alignment vertical="center" wrapText="1"/>
    </xf>
    <xf numFmtId="0" fontId="2" fillId="2" borderId="12" xfId="0" applyFont="1" applyFill="1" applyBorder="1" applyAlignment="1">
      <alignment vertical="center"/>
    </xf>
    <xf numFmtId="0" fontId="2" fillId="6" borderId="12" xfId="0" applyFont="1" applyFill="1" applyBorder="1"/>
    <xf numFmtId="0" fontId="2" fillId="7" borderId="0" xfId="0" applyFont="1" applyFill="1" applyBorder="1"/>
    <xf numFmtId="0" fontId="1" fillId="7" borderId="0" xfId="0" applyFont="1" applyFill="1" applyBorder="1" applyAlignment="1">
      <alignment horizontal="justify" vertical="center" wrapText="1"/>
    </xf>
    <xf numFmtId="0" fontId="1" fillId="7" borderId="0" xfId="0" applyFont="1" applyFill="1" applyBorder="1" applyAlignment="1">
      <alignment horizontal="left" vertical="center" wrapText="1"/>
    </xf>
    <xf numFmtId="0" fontId="0" fillId="5" borderId="0" xfId="0" applyFill="1"/>
    <xf numFmtId="2" fontId="2" fillId="0" borderId="12" xfId="0" applyNumberFormat="1" applyFont="1" applyBorder="1" applyAlignment="1">
      <alignment horizontal="center" vertical="center" wrapText="1"/>
    </xf>
    <xf numFmtId="0" fontId="3" fillId="0" borderId="12" xfId="0" applyFont="1" applyBorder="1" applyAlignment="1">
      <alignment wrapText="1"/>
    </xf>
    <xf numFmtId="0" fontId="1" fillId="2" borderId="12" xfId="0" applyFont="1" applyFill="1" applyBorder="1" applyAlignment="1">
      <alignment horizontal="justify" vertical="center" wrapText="1"/>
    </xf>
    <xf numFmtId="0" fontId="1" fillId="2" borderId="12" xfId="0"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1" fillId="0" borderId="12" xfId="0" applyFont="1" applyFill="1" applyBorder="1" applyAlignment="1">
      <alignment horizontal="center" vertical="center" wrapText="1"/>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12" xfId="0" applyFont="1" applyBorder="1" applyAlignment="1">
      <alignment vertical="center" wrapText="1"/>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6" xfId="0" applyFont="1" applyFill="1" applyBorder="1" applyAlignment="1">
      <alignment horizontal="center" vertical="center"/>
    </xf>
    <xf numFmtId="0" fontId="1" fillId="2" borderId="12" xfId="0" applyFont="1" applyFill="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8" borderId="14" xfId="0" applyFont="1" applyFill="1" applyBorder="1" applyAlignment="1">
      <alignment horizontal="center" vertical="center"/>
    </xf>
    <xf numFmtId="0" fontId="2" fillId="8" borderId="1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6" borderId="14" xfId="0" applyFont="1" applyFill="1" applyBorder="1" applyAlignment="1">
      <alignment horizontal="center"/>
    </xf>
    <xf numFmtId="0" fontId="2" fillId="6" borderId="16" xfId="0" applyFont="1" applyFill="1" applyBorder="1" applyAlignment="1">
      <alignment horizontal="center"/>
    </xf>
    <xf numFmtId="0" fontId="2" fillId="0" borderId="23" xfId="0" applyFont="1" applyBorder="1" applyAlignment="1">
      <alignment horizontal="right" vertical="center"/>
    </xf>
    <xf numFmtId="0" fontId="2" fillId="0" borderId="25" xfId="0" applyFont="1" applyBorder="1" applyAlignment="1">
      <alignment horizontal="right" vertical="center"/>
    </xf>
    <xf numFmtId="0" fontId="2" fillId="0" borderId="0" xfId="0" applyFont="1" applyAlignment="1">
      <alignment horizont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 fillId="2" borderId="12"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2" fillId="0" borderId="12"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xf numFmtId="0" fontId="3" fillId="0" borderId="0" xfId="0" applyFont="1" applyAlignment="1"/>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0" borderId="0" xfId="0" applyFont="1" applyAlignment="1">
      <alignment horizontal="center"/>
    </xf>
    <xf numFmtId="0" fontId="14" fillId="0" borderId="0" xfId="0" applyFont="1" applyAlignment="1">
      <alignment horizontal="center"/>
    </xf>
    <xf numFmtId="0" fontId="14" fillId="0" borderId="2" xfId="0" applyFont="1" applyBorder="1" applyAlignment="1">
      <alignment horizont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3" fillId="0" borderId="0" xfId="0" applyFont="1" applyBorder="1" applyAlignment="1">
      <alignment horizontal="center"/>
    </xf>
    <xf numFmtId="0" fontId="14" fillId="0" borderId="0" xfId="0" applyFont="1" applyBorder="1" applyAlignment="1">
      <alignment horizontal="center"/>
    </xf>
    <xf numFmtId="0" fontId="14" fillId="0" borderId="0" xfId="0" applyFont="1" applyAlignment="1">
      <alignment horizontal="center" wrapText="1"/>
    </xf>
    <xf numFmtId="0" fontId="14" fillId="2" borderId="13" xfId="0" applyFont="1" applyFill="1" applyBorder="1" applyAlignment="1">
      <alignment vertical="center"/>
    </xf>
    <xf numFmtId="0" fontId="14" fillId="2" borderId="0" xfId="0" applyFont="1" applyFill="1" applyBorder="1" applyAlignment="1">
      <alignment vertical="center"/>
    </xf>
    <xf numFmtId="0" fontId="3" fillId="0" borderId="0" xfId="0" applyFont="1" applyAlignment="1">
      <alignment horizontal="left" wrapText="1"/>
    </xf>
    <xf numFmtId="0" fontId="3" fillId="0" borderId="2" xfId="0" applyFont="1" applyBorder="1" applyAlignment="1">
      <alignment horizontal="left" wrapText="1"/>
    </xf>
    <xf numFmtId="0" fontId="3" fillId="8" borderId="1" xfId="0" applyFont="1" applyFill="1" applyBorder="1"/>
    <xf numFmtId="0" fontId="3" fillId="0" borderId="0" xfId="0" applyFont="1" applyFill="1"/>
    <xf numFmtId="0" fontId="14" fillId="2" borderId="9"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14" fillId="0" borderId="1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4" fillId="4" borderId="12"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3" fillId="0" borderId="0" xfId="0" applyFont="1" applyAlignment="1">
      <alignment horizontal="center" vertical="center"/>
    </xf>
    <xf numFmtId="0" fontId="3" fillId="0" borderId="12" xfId="0" applyFont="1" applyBorder="1" applyAlignment="1">
      <alignment vertical="center" wrapText="1"/>
    </xf>
    <xf numFmtId="0" fontId="3" fillId="5" borderId="18"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0" borderId="0" xfId="0" applyFont="1" applyBorder="1"/>
    <xf numFmtId="0" fontId="3" fillId="0" borderId="12" xfId="0" applyFont="1" applyBorder="1" applyAlignment="1">
      <alignment horizontal="left" vertical="center"/>
    </xf>
    <xf numFmtId="0" fontId="3" fillId="5" borderId="15" xfId="0" applyFont="1" applyFill="1" applyBorder="1" applyAlignment="1">
      <alignment horizontal="center" vertical="center"/>
    </xf>
    <xf numFmtId="0" fontId="3" fillId="0" borderId="0" xfId="0" applyFont="1" applyAlignment="1">
      <alignment vertical="center"/>
    </xf>
    <xf numFmtId="0" fontId="3" fillId="0" borderId="12" xfId="0" applyFont="1" applyBorder="1" applyAlignment="1">
      <alignment horizontal="left" vertical="center" wrapText="1"/>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0" xfId="0" applyFont="1"/>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2" borderId="1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3" fillId="0" borderId="12" xfId="0" applyFont="1" applyBorder="1" applyAlignment="1">
      <alignment horizontal="center" vertical="center" textRotation="90" wrapText="1"/>
    </xf>
    <xf numFmtId="0" fontId="3" fillId="0" borderId="12" xfId="0" applyFont="1" applyBorder="1" applyAlignment="1">
      <alignment vertical="center" wrapText="1"/>
    </xf>
    <xf numFmtId="0" fontId="3" fillId="8" borderId="14"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17" fillId="0" borderId="0" xfId="0" applyFont="1"/>
    <xf numFmtId="0" fontId="17" fillId="0" borderId="0" xfId="0" applyFont="1" applyAlignment="1"/>
    <xf numFmtId="0" fontId="14" fillId="0" borderId="0" xfId="0" applyFont="1" applyAlignment="1">
      <alignment horizontal="center" wrapText="1"/>
    </xf>
    <xf numFmtId="0" fontId="14" fillId="0" borderId="2" xfId="0" applyFont="1" applyBorder="1" applyAlignment="1">
      <alignment horizontal="center" wrapText="1"/>
    </xf>
    <xf numFmtId="0" fontId="3" fillId="0" borderId="0" xfId="0" applyFont="1" applyFill="1" applyAlignment="1">
      <alignment horizontal="center" wrapText="1"/>
    </xf>
    <xf numFmtId="0" fontId="3" fillId="0" borderId="26" xfId="0" applyFont="1" applyFill="1" applyBorder="1" applyAlignment="1">
      <alignment horizontal="center" wrapText="1"/>
    </xf>
    <xf numFmtId="0" fontId="3" fillId="0" borderId="2" xfId="0" applyFont="1" applyFill="1" applyBorder="1" applyAlignment="1">
      <alignment horizontal="center" wrapText="1"/>
    </xf>
    <xf numFmtId="0" fontId="3" fillId="0" borderId="0" xfId="0" applyFont="1" applyFill="1" applyAlignment="1">
      <alignment horizontal="center"/>
    </xf>
    <xf numFmtId="0" fontId="3" fillId="0" borderId="26" xfId="0" applyFont="1" applyFill="1" applyBorder="1" applyAlignment="1">
      <alignment horizontal="center"/>
    </xf>
    <xf numFmtId="0" fontId="3" fillId="0" borderId="2" xfId="0" applyFont="1" applyFill="1" applyBorder="1" applyAlignment="1">
      <alignment horizontal="center"/>
    </xf>
    <xf numFmtId="0" fontId="3" fillId="0" borderId="14" xfId="0" applyFont="1" applyBorder="1" applyAlignment="1">
      <alignment wrapText="1"/>
    </xf>
    <xf numFmtId="0" fontId="3" fillId="0" borderId="16" xfId="0" applyFont="1" applyBorder="1" applyAlignment="1">
      <alignmen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5" fillId="0" borderId="6" xfId="1"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Hipervínculo" xfId="1" builtinId="8"/>
    <cellStyle name="Normal" xfId="0" builtinId="0"/>
  </cellStyles>
  <dxfs count="3">
    <dxf>
      <fill>
        <patternFill>
          <bgColor rgb="FFFF0000"/>
        </patternFill>
      </fill>
    </dxf>
    <dxf>
      <fill>
        <patternFill>
          <bgColor rgb="FFFFFF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flechas@minvivienda.gov.c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72"/>
  <sheetViews>
    <sheetView topLeftCell="A70" zoomScale="80" zoomScaleNormal="80" workbookViewId="0">
      <selection sqref="A1:X71"/>
    </sheetView>
  </sheetViews>
  <sheetFormatPr baseColWidth="10" defaultColWidth="11.42578125" defaultRowHeight="12.75" x14ac:dyDescent="0.2"/>
  <cols>
    <col min="1" max="1" width="3" style="143" customWidth="1"/>
    <col min="2" max="2" width="27" style="143" customWidth="1"/>
    <col min="3" max="3" width="4.85546875" style="143" customWidth="1"/>
    <col min="4" max="4" width="3.28515625" style="143" customWidth="1"/>
    <col min="5" max="5" width="4.85546875" style="143" customWidth="1"/>
    <col min="6" max="6" width="3.7109375" style="143" customWidth="1"/>
    <col min="7" max="7" width="6.85546875" style="143" customWidth="1"/>
    <col min="8" max="8" width="6.28515625" style="144" customWidth="1"/>
    <col min="9" max="9" width="4.28515625" style="144" customWidth="1"/>
    <col min="10" max="10" width="4.28515625" style="143" customWidth="1"/>
    <col min="11" max="11" width="6.140625" style="143" customWidth="1"/>
    <col min="12" max="12" width="5.140625" style="143" customWidth="1"/>
    <col min="13" max="13" width="4.5703125" style="143" customWidth="1"/>
    <col min="14" max="14" width="8.7109375" style="143" customWidth="1"/>
    <col min="15" max="15" width="6" style="143" customWidth="1"/>
    <col min="16" max="16" width="7" style="143" customWidth="1"/>
    <col min="17" max="17" width="5.7109375" style="143" customWidth="1"/>
    <col min="18" max="18" width="5.28515625" style="143" customWidth="1"/>
    <col min="19" max="19" width="5.42578125" style="143" customWidth="1"/>
    <col min="20" max="20" width="4" style="143" customWidth="1"/>
    <col min="21" max="21" width="3.5703125" style="143" customWidth="1"/>
    <col min="22" max="22" width="7.42578125" style="143" customWidth="1"/>
    <col min="23" max="23" width="8.42578125" style="143" customWidth="1"/>
    <col min="24" max="24" width="6.5703125" style="143" customWidth="1"/>
    <col min="25" max="16384" width="11.42578125" style="143"/>
  </cols>
  <sheetData>
    <row r="1" spans="2:20" s="74" customFormat="1" ht="13.5" thickBot="1" x14ac:dyDescent="0.25">
      <c r="H1" s="75"/>
      <c r="I1" s="75"/>
    </row>
    <row r="2" spans="2:20" s="74" customFormat="1" ht="32.25" customHeight="1" thickBot="1" x14ac:dyDescent="0.25">
      <c r="B2" s="76" t="s">
        <v>0</v>
      </c>
      <c r="C2" s="77"/>
      <c r="D2" s="77"/>
      <c r="E2" s="77"/>
      <c r="F2" s="77"/>
      <c r="G2" s="77"/>
      <c r="H2" s="77"/>
      <c r="I2" s="77"/>
      <c r="J2" s="77"/>
      <c r="K2" s="77"/>
      <c r="L2" s="77"/>
      <c r="M2" s="77"/>
      <c r="N2" s="77"/>
      <c r="O2" s="77"/>
      <c r="P2" s="77"/>
      <c r="Q2" s="77"/>
      <c r="R2" s="77"/>
      <c r="S2" s="77"/>
      <c r="T2" s="78"/>
    </row>
    <row r="3" spans="2:20" s="74" customFormat="1" ht="13.5" thickBot="1" x14ac:dyDescent="0.25">
      <c r="H3" s="75"/>
      <c r="I3" s="75"/>
    </row>
    <row r="4" spans="2:20" s="74" customFormat="1" ht="48" customHeight="1" thickBot="1" x14ac:dyDescent="0.25">
      <c r="B4" s="79" t="s">
        <v>1</v>
      </c>
      <c r="C4" s="159" t="s">
        <v>99</v>
      </c>
      <c r="D4" s="160"/>
      <c r="E4" s="160"/>
      <c r="F4" s="160"/>
      <c r="G4" s="160"/>
      <c r="H4" s="160"/>
      <c r="I4" s="160"/>
      <c r="J4" s="160"/>
      <c r="K4" s="160"/>
      <c r="L4" s="160"/>
      <c r="M4" s="160"/>
      <c r="N4" s="161"/>
      <c r="O4" s="80" t="s">
        <v>2</v>
      </c>
      <c r="P4" s="81"/>
      <c r="Q4" s="82"/>
      <c r="R4" s="83"/>
      <c r="S4" s="83"/>
      <c r="T4" s="84"/>
    </row>
    <row r="5" spans="2:20" s="74" customFormat="1" ht="13.5" thickBot="1" x14ac:dyDescent="0.25">
      <c r="B5" s="79"/>
      <c r="C5" s="85"/>
      <c r="D5" s="85"/>
      <c r="E5" s="85"/>
      <c r="F5" s="85"/>
      <c r="G5" s="85"/>
      <c r="H5" s="85"/>
      <c r="I5" s="85"/>
      <c r="J5" s="85"/>
      <c r="K5" s="85"/>
      <c r="L5" s="85"/>
      <c r="M5" s="85"/>
      <c r="N5" s="85"/>
      <c r="O5" s="79"/>
      <c r="P5" s="86"/>
      <c r="Q5" s="85"/>
      <c r="R5" s="85"/>
      <c r="S5" s="85"/>
      <c r="T5" s="85"/>
    </row>
    <row r="6" spans="2:20" s="74" customFormat="1" ht="30.75" customHeight="1" thickBot="1" x14ac:dyDescent="0.25">
      <c r="B6" s="87" t="s">
        <v>3</v>
      </c>
      <c r="C6" s="155" t="s">
        <v>100</v>
      </c>
      <c r="D6" s="156"/>
      <c r="E6" s="156"/>
      <c r="F6" s="156"/>
      <c r="G6" s="156"/>
      <c r="H6" s="156"/>
      <c r="I6" s="156"/>
      <c r="J6" s="156"/>
      <c r="K6" s="156"/>
      <c r="L6" s="156"/>
      <c r="M6" s="156"/>
      <c r="N6" s="157"/>
      <c r="O6" s="80" t="s">
        <v>4</v>
      </c>
      <c r="P6" s="81"/>
      <c r="Q6" s="159" t="s">
        <v>102</v>
      </c>
      <c r="R6" s="160"/>
      <c r="S6" s="160"/>
      <c r="T6" s="161"/>
    </row>
    <row r="7" spans="2:20" s="74" customFormat="1" ht="33.75" customHeight="1" thickBot="1" x14ac:dyDescent="0.25">
      <c r="B7" s="79" t="s">
        <v>5</v>
      </c>
      <c r="C7" s="158" t="s">
        <v>101</v>
      </c>
      <c r="D7" s="156"/>
      <c r="E7" s="156"/>
      <c r="F7" s="156"/>
      <c r="G7" s="156"/>
      <c r="H7" s="156"/>
      <c r="I7" s="156"/>
      <c r="J7" s="156"/>
      <c r="K7" s="156"/>
      <c r="L7" s="156"/>
      <c r="M7" s="156"/>
      <c r="N7" s="157"/>
      <c r="O7" s="145" t="s">
        <v>6</v>
      </c>
      <c r="P7" s="146"/>
      <c r="Q7" s="155">
        <v>3323434</v>
      </c>
      <c r="R7" s="156"/>
      <c r="S7" s="156"/>
      <c r="T7" s="157"/>
    </row>
    <row r="8" spans="2:20" s="74" customFormat="1" x14ac:dyDescent="0.2">
      <c r="H8" s="75"/>
      <c r="I8" s="75"/>
    </row>
    <row r="9" spans="2:20" s="74" customFormat="1" ht="13.5" thickBot="1" x14ac:dyDescent="0.25">
      <c r="B9" s="88" t="s">
        <v>7</v>
      </c>
      <c r="C9" s="89"/>
      <c r="D9" s="89"/>
      <c r="E9" s="89"/>
      <c r="F9" s="89"/>
      <c r="G9" s="89"/>
      <c r="H9" s="89"/>
      <c r="I9" s="89"/>
      <c r="J9" s="89"/>
      <c r="K9" s="89"/>
      <c r="L9" s="89"/>
      <c r="M9" s="89"/>
      <c r="N9" s="89"/>
      <c r="O9" s="89"/>
      <c r="P9" s="89"/>
      <c r="Q9" s="89"/>
      <c r="R9" s="89"/>
      <c r="S9" s="89"/>
      <c r="T9" s="89"/>
    </row>
    <row r="10" spans="2:20" s="74" customFormat="1" ht="13.5" thickBot="1" x14ac:dyDescent="0.25">
      <c r="B10" s="90" t="s">
        <v>8</v>
      </c>
      <c r="C10" s="90"/>
      <c r="D10" s="90"/>
      <c r="E10" s="91"/>
      <c r="F10" s="92" t="s">
        <v>57</v>
      </c>
      <c r="G10" s="151" t="s">
        <v>9</v>
      </c>
      <c r="H10" s="150"/>
      <c r="I10" s="150"/>
      <c r="J10" s="150"/>
      <c r="K10" s="150"/>
      <c r="L10" s="150"/>
      <c r="M10" s="152"/>
      <c r="N10" s="92" t="s">
        <v>57</v>
      </c>
    </row>
    <row r="11" spans="2:20" s="74" customFormat="1" ht="13.5" thickBot="1" x14ac:dyDescent="0.25">
      <c r="B11" s="74" t="s">
        <v>10</v>
      </c>
      <c r="F11" s="92" t="s">
        <v>89</v>
      </c>
      <c r="G11" s="148" t="s">
        <v>11</v>
      </c>
      <c r="H11" s="147"/>
      <c r="I11" s="147"/>
      <c r="J11" s="147"/>
      <c r="K11" s="147"/>
      <c r="L11" s="147"/>
      <c r="M11" s="149"/>
      <c r="N11" s="92" t="s">
        <v>57</v>
      </c>
    </row>
    <row r="12" spans="2:20" s="74" customFormat="1" x14ac:dyDescent="0.2"/>
    <row r="13" spans="2:20" s="74" customFormat="1" ht="13.5" thickBot="1" x14ac:dyDescent="0.25">
      <c r="H13" s="75"/>
      <c r="I13" s="75"/>
    </row>
    <row r="14" spans="2:20" s="74" customFormat="1" ht="16.5" customHeight="1" x14ac:dyDescent="0.2">
      <c r="B14" s="94" t="s">
        <v>12</v>
      </c>
      <c r="C14" s="95"/>
      <c r="D14" s="95"/>
      <c r="E14" s="95"/>
      <c r="F14" s="95"/>
      <c r="G14" s="95"/>
      <c r="H14" s="95"/>
      <c r="I14" s="95"/>
      <c r="J14" s="95"/>
      <c r="K14" s="95"/>
      <c r="L14" s="95"/>
      <c r="M14" s="95"/>
      <c r="N14" s="95"/>
      <c r="O14" s="95"/>
      <c r="P14" s="95"/>
      <c r="Q14" s="95"/>
      <c r="R14" s="95"/>
      <c r="S14" s="95"/>
      <c r="T14" s="96"/>
    </row>
    <row r="15" spans="2:20" s="74" customFormat="1" ht="16.5" customHeight="1" thickBot="1" x14ac:dyDescent="0.25">
      <c r="B15" s="97"/>
      <c r="C15" s="98"/>
      <c r="D15" s="98"/>
      <c r="E15" s="98"/>
      <c r="F15" s="98"/>
      <c r="G15" s="98"/>
      <c r="H15" s="98"/>
      <c r="I15" s="98"/>
      <c r="J15" s="98"/>
      <c r="K15" s="98"/>
      <c r="L15" s="98"/>
      <c r="M15" s="98"/>
      <c r="N15" s="98"/>
      <c r="O15" s="98"/>
      <c r="P15" s="98"/>
      <c r="Q15" s="98"/>
      <c r="R15" s="98"/>
      <c r="S15" s="98"/>
      <c r="T15" s="99"/>
    </row>
    <row r="16" spans="2:20" s="74" customFormat="1" ht="30.75" customHeight="1" x14ac:dyDescent="0.2">
      <c r="B16" s="100" t="s">
        <v>13</v>
      </c>
      <c r="C16" s="101"/>
      <c r="D16" s="101"/>
      <c r="E16" s="101"/>
      <c r="F16" s="101"/>
      <c r="G16" s="101"/>
      <c r="H16" s="101"/>
      <c r="I16" s="101"/>
      <c r="J16" s="101"/>
      <c r="K16" s="101"/>
      <c r="L16" s="101"/>
      <c r="M16" s="101"/>
      <c r="N16" s="102"/>
      <c r="O16" s="103"/>
      <c r="P16" s="104"/>
      <c r="Q16" s="104"/>
      <c r="R16" s="104"/>
      <c r="S16" s="104"/>
      <c r="T16" s="105"/>
    </row>
    <row r="17" spans="2:24" s="111" customFormat="1" ht="111" customHeight="1" x14ac:dyDescent="0.25">
      <c r="B17" s="106" t="s">
        <v>14</v>
      </c>
      <c r="C17" s="106"/>
      <c r="D17" s="107" t="s">
        <v>15</v>
      </c>
      <c r="E17" s="108"/>
      <c r="F17" s="109"/>
      <c r="G17" s="106" t="s">
        <v>16</v>
      </c>
      <c r="H17" s="106"/>
      <c r="I17" s="106"/>
      <c r="J17" s="106"/>
      <c r="K17" s="106" t="s">
        <v>17</v>
      </c>
      <c r="L17" s="106"/>
      <c r="M17" s="106"/>
      <c r="N17" s="110" t="s">
        <v>18</v>
      </c>
      <c r="O17" s="106" t="s">
        <v>19</v>
      </c>
      <c r="P17" s="106"/>
      <c r="Q17" s="106"/>
      <c r="R17" s="106"/>
      <c r="S17" s="106" t="s">
        <v>17</v>
      </c>
      <c r="T17" s="106"/>
      <c r="U17" s="106"/>
      <c r="V17" s="110" t="s">
        <v>18</v>
      </c>
      <c r="W17" s="107" t="s">
        <v>20</v>
      </c>
      <c r="X17" s="109"/>
    </row>
    <row r="18" spans="2:24" s="12" customFormat="1" ht="15" customHeight="1" x14ac:dyDescent="0.2">
      <c r="B18" s="112" t="s">
        <v>21</v>
      </c>
      <c r="C18" s="14" t="s">
        <v>89</v>
      </c>
      <c r="D18" s="32"/>
      <c r="E18" s="33"/>
      <c r="F18" s="34"/>
      <c r="G18" s="113"/>
      <c r="H18" s="114"/>
      <c r="I18" s="114"/>
      <c r="J18" s="115"/>
      <c r="K18" s="35"/>
      <c r="L18" s="35"/>
      <c r="M18" s="35"/>
      <c r="N18" s="15"/>
      <c r="O18" s="113"/>
      <c r="P18" s="114"/>
      <c r="Q18" s="114"/>
      <c r="R18" s="115"/>
      <c r="S18" s="35"/>
      <c r="T18" s="35"/>
      <c r="U18" s="35"/>
      <c r="V18" s="15"/>
      <c r="W18" s="30"/>
      <c r="X18" s="31"/>
    </row>
    <row r="19" spans="2:24" s="12" customFormat="1" ht="15" customHeight="1" x14ac:dyDescent="0.2">
      <c r="B19" s="112" t="s">
        <v>22</v>
      </c>
      <c r="C19" s="14" t="s">
        <v>89</v>
      </c>
      <c r="D19" s="32"/>
      <c r="E19" s="33"/>
      <c r="F19" s="34"/>
      <c r="G19" s="113"/>
      <c r="H19" s="114"/>
      <c r="I19" s="114"/>
      <c r="J19" s="115"/>
      <c r="K19" s="35"/>
      <c r="L19" s="35"/>
      <c r="M19" s="35"/>
      <c r="N19" s="15"/>
      <c r="O19" s="113"/>
      <c r="P19" s="114"/>
      <c r="Q19" s="114"/>
      <c r="R19" s="115"/>
      <c r="S19" s="35"/>
      <c r="T19" s="35"/>
      <c r="U19" s="35"/>
      <c r="V19" s="15"/>
      <c r="W19" s="30"/>
      <c r="X19" s="31"/>
    </row>
    <row r="20" spans="2:24" s="12" customFormat="1" ht="15" customHeight="1" x14ac:dyDescent="0.2">
      <c r="B20" s="112" t="s">
        <v>23</v>
      </c>
      <c r="C20" s="14" t="s">
        <v>89</v>
      </c>
      <c r="D20" s="32"/>
      <c r="E20" s="33"/>
      <c r="F20" s="34"/>
      <c r="G20" s="113"/>
      <c r="H20" s="114"/>
      <c r="I20" s="114"/>
      <c r="J20" s="115"/>
      <c r="K20" s="35"/>
      <c r="L20" s="35"/>
      <c r="M20" s="35"/>
      <c r="N20" s="15"/>
      <c r="O20" s="113"/>
      <c r="P20" s="114"/>
      <c r="Q20" s="114"/>
      <c r="R20" s="115"/>
      <c r="S20" s="35"/>
      <c r="T20" s="35"/>
      <c r="U20" s="35"/>
      <c r="V20" s="15"/>
      <c r="W20" s="30"/>
      <c r="X20" s="31"/>
    </row>
    <row r="21" spans="2:24" s="12" customFormat="1" ht="15" customHeight="1" x14ac:dyDescent="0.2">
      <c r="B21" s="112" t="s">
        <v>24</v>
      </c>
      <c r="C21" s="14" t="s">
        <v>89</v>
      </c>
      <c r="D21" s="32"/>
      <c r="E21" s="33"/>
      <c r="F21" s="34"/>
      <c r="G21" s="113"/>
      <c r="H21" s="114"/>
      <c r="I21" s="114"/>
      <c r="J21" s="115"/>
      <c r="K21" s="35"/>
      <c r="L21" s="35"/>
      <c r="M21" s="35"/>
      <c r="N21" s="15"/>
      <c r="O21" s="113"/>
      <c r="P21" s="114"/>
      <c r="Q21" s="114"/>
      <c r="R21" s="115"/>
      <c r="S21" s="35"/>
      <c r="T21" s="35"/>
      <c r="U21" s="35"/>
      <c r="V21" s="15"/>
      <c r="W21" s="30"/>
      <c r="X21" s="31"/>
    </row>
    <row r="22" spans="2:24" s="12" customFormat="1" ht="15" customHeight="1" x14ac:dyDescent="0.2">
      <c r="B22" s="112" t="s">
        <v>25</v>
      </c>
      <c r="C22" s="14" t="s">
        <v>89</v>
      </c>
      <c r="D22" s="32"/>
      <c r="E22" s="33"/>
      <c r="F22" s="34"/>
      <c r="G22" s="113"/>
      <c r="H22" s="114"/>
      <c r="I22" s="114"/>
      <c r="J22" s="115"/>
      <c r="K22" s="35"/>
      <c r="L22" s="35"/>
      <c r="M22" s="35"/>
      <c r="N22" s="15"/>
      <c r="O22" s="113"/>
      <c r="P22" s="114"/>
      <c r="Q22" s="114"/>
      <c r="R22" s="115"/>
      <c r="S22" s="35"/>
      <c r="T22" s="35"/>
      <c r="U22" s="35"/>
      <c r="V22" s="15"/>
      <c r="W22" s="30"/>
      <c r="X22" s="31"/>
    </row>
    <row r="23" spans="2:24" s="12" customFormat="1" ht="15" customHeight="1" x14ac:dyDescent="0.2">
      <c r="B23" s="112" t="s">
        <v>26</v>
      </c>
      <c r="C23" s="14" t="s">
        <v>57</v>
      </c>
      <c r="D23" s="32" t="s">
        <v>86</v>
      </c>
      <c r="E23" s="33"/>
      <c r="F23" s="34"/>
      <c r="G23" s="113" t="s">
        <v>89</v>
      </c>
      <c r="H23" s="114"/>
      <c r="I23" s="114"/>
      <c r="J23" s="115"/>
      <c r="K23" s="35" t="s">
        <v>90</v>
      </c>
      <c r="L23" s="35"/>
      <c r="M23" s="35"/>
      <c r="N23" s="15"/>
      <c r="O23" s="113" t="s">
        <v>89</v>
      </c>
      <c r="P23" s="114"/>
      <c r="Q23" s="114"/>
      <c r="R23" s="115"/>
      <c r="S23" s="35" t="s">
        <v>90</v>
      </c>
      <c r="T23" s="35"/>
      <c r="U23" s="35"/>
      <c r="V23" s="15"/>
      <c r="W23" s="30" t="s">
        <v>57</v>
      </c>
      <c r="X23" s="31"/>
    </row>
    <row r="24" spans="2:24" s="12" customFormat="1" ht="15" customHeight="1" x14ac:dyDescent="0.2">
      <c r="B24" s="112" t="s">
        <v>27</v>
      </c>
      <c r="C24" s="14" t="s">
        <v>89</v>
      </c>
      <c r="D24" s="32"/>
      <c r="E24" s="33"/>
      <c r="F24" s="34"/>
      <c r="G24" s="113"/>
      <c r="H24" s="114"/>
      <c r="I24" s="114"/>
      <c r="J24" s="115"/>
      <c r="K24" s="35"/>
      <c r="L24" s="35"/>
      <c r="M24" s="35"/>
      <c r="N24" s="15"/>
      <c r="O24" s="113"/>
      <c r="P24" s="114"/>
      <c r="Q24" s="114"/>
      <c r="R24" s="115"/>
      <c r="S24" s="35"/>
      <c r="T24" s="35"/>
      <c r="U24" s="35"/>
      <c r="V24" s="15"/>
      <c r="W24" s="30"/>
      <c r="X24" s="31"/>
    </row>
    <row r="25" spans="2:24" s="12" customFormat="1" ht="43.5" customHeight="1" x14ac:dyDescent="0.2">
      <c r="B25" s="112" t="s">
        <v>28</v>
      </c>
      <c r="C25" s="14" t="s">
        <v>57</v>
      </c>
      <c r="D25" s="32" t="s">
        <v>86</v>
      </c>
      <c r="E25" s="33"/>
      <c r="F25" s="34"/>
      <c r="G25" s="113" t="s">
        <v>57</v>
      </c>
      <c r="H25" s="114"/>
      <c r="I25" s="114"/>
      <c r="J25" s="115"/>
      <c r="K25" s="35" t="s">
        <v>96</v>
      </c>
      <c r="L25" s="35"/>
      <c r="M25" s="35"/>
      <c r="N25" s="15"/>
      <c r="O25" s="113" t="s">
        <v>89</v>
      </c>
      <c r="P25" s="114"/>
      <c r="Q25" s="114"/>
      <c r="R25" s="115"/>
      <c r="S25" s="35" t="s">
        <v>96</v>
      </c>
      <c r="T25" s="35"/>
      <c r="U25" s="35"/>
      <c r="V25" s="15"/>
      <c r="W25" s="30" t="s">
        <v>57</v>
      </c>
      <c r="X25" s="31"/>
    </row>
    <row r="26" spans="2:24" s="12" customFormat="1" ht="15" customHeight="1" x14ac:dyDescent="0.2">
      <c r="B26" s="112" t="s">
        <v>29</v>
      </c>
      <c r="C26" s="14" t="s">
        <v>89</v>
      </c>
      <c r="D26" s="32"/>
      <c r="E26" s="33"/>
      <c r="F26" s="34"/>
      <c r="G26" s="113"/>
      <c r="H26" s="114"/>
      <c r="I26" s="114"/>
      <c r="J26" s="115"/>
      <c r="K26" s="35"/>
      <c r="L26" s="35"/>
      <c r="M26" s="35"/>
      <c r="N26" s="15"/>
      <c r="O26" s="113"/>
      <c r="P26" s="114"/>
      <c r="Q26" s="114"/>
      <c r="R26" s="115"/>
      <c r="S26" s="35"/>
      <c r="T26" s="35"/>
      <c r="U26" s="35"/>
      <c r="V26" s="15"/>
      <c r="W26" s="30"/>
      <c r="X26" s="31"/>
    </row>
    <row r="27" spans="2:24" s="12" customFormat="1" ht="15" customHeight="1" x14ac:dyDescent="0.2">
      <c r="B27" s="112" t="s">
        <v>30</v>
      </c>
      <c r="C27" s="14" t="s">
        <v>89</v>
      </c>
      <c r="D27" s="32"/>
      <c r="E27" s="33"/>
      <c r="F27" s="34"/>
      <c r="G27" s="113"/>
      <c r="H27" s="114"/>
      <c r="I27" s="114"/>
      <c r="J27" s="115"/>
      <c r="K27" s="35"/>
      <c r="L27" s="35"/>
      <c r="M27" s="35"/>
      <c r="N27" s="15"/>
      <c r="O27" s="113"/>
      <c r="P27" s="114"/>
      <c r="Q27" s="114"/>
      <c r="R27" s="115"/>
      <c r="S27" s="35"/>
      <c r="T27" s="35"/>
      <c r="U27" s="35"/>
      <c r="V27" s="15"/>
      <c r="W27" s="30"/>
      <c r="X27" s="31"/>
    </row>
    <row r="28" spans="2:24" s="12" customFormat="1" ht="15" customHeight="1" x14ac:dyDescent="0.2">
      <c r="B28" s="112" t="s">
        <v>31</v>
      </c>
      <c r="C28" s="14" t="s">
        <v>89</v>
      </c>
      <c r="D28" s="32"/>
      <c r="E28" s="33"/>
      <c r="F28" s="34"/>
      <c r="G28" s="113"/>
      <c r="H28" s="114"/>
      <c r="I28" s="114"/>
      <c r="J28" s="115"/>
      <c r="K28" s="35"/>
      <c r="L28" s="35"/>
      <c r="M28" s="35"/>
      <c r="N28" s="15"/>
      <c r="O28" s="113"/>
      <c r="P28" s="114"/>
      <c r="Q28" s="114"/>
      <c r="R28" s="115"/>
      <c r="S28" s="35"/>
      <c r="T28" s="35"/>
      <c r="U28" s="35"/>
      <c r="V28" s="15"/>
      <c r="W28" s="30"/>
      <c r="X28" s="31"/>
    </row>
    <row r="29" spans="2:24" s="12" customFormat="1" ht="15" customHeight="1" x14ac:dyDescent="0.2">
      <c r="B29" s="112" t="s">
        <v>32</v>
      </c>
      <c r="C29" s="14" t="s">
        <v>89</v>
      </c>
      <c r="D29" s="32"/>
      <c r="E29" s="33"/>
      <c r="F29" s="34"/>
      <c r="G29" s="113"/>
      <c r="H29" s="114"/>
      <c r="I29" s="114"/>
      <c r="J29" s="115"/>
      <c r="K29" s="35"/>
      <c r="L29" s="35"/>
      <c r="M29" s="35"/>
      <c r="N29" s="15"/>
      <c r="O29" s="113"/>
      <c r="P29" s="114"/>
      <c r="Q29" s="114"/>
      <c r="R29" s="115"/>
      <c r="S29" s="35"/>
      <c r="T29" s="35"/>
      <c r="U29" s="35"/>
      <c r="V29" s="15"/>
      <c r="W29" s="30"/>
      <c r="X29" s="31"/>
    </row>
    <row r="30" spans="2:24" s="12" customFormat="1" ht="15" customHeight="1" x14ac:dyDescent="0.2">
      <c r="B30" s="112" t="s">
        <v>33</v>
      </c>
      <c r="C30" s="14" t="s">
        <v>89</v>
      </c>
      <c r="D30" s="32"/>
      <c r="E30" s="33"/>
      <c r="F30" s="34"/>
      <c r="G30" s="113"/>
      <c r="H30" s="114"/>
      <c r="I30" s="114"/>
      <c r="J30" s="115"/>
      <c r="K30" s="35"/>
      <c r="L30" s="35"/>
      <c r="M30" s="35"/>
      <c r="N30" s="15"/>
      <c r="O30" s="113"/>
      <c r="P30" s="114"/>
      <c r="Q30" s="114"/>
      <c r="R30" s="115"/>
      <c r="S30" s="35"/>
      <c r="T30" s="35"/>
      <c r="U30" s="35"/>
      <c r="V30" s="15"/>
      <c r="W30" s="30"/>
      <c r="X30" s="31"/>
    </row>
    <row r="31" spans="2:24" s="12" customFormat="1" ht="15" customHeight="1" x14ac:dyDescent="0.2">
      <c r="B31" s="112" t="s">
        <v>34</v>
      </c>
      <c r="C31" s="14" t="s">
        <v>89</v>
      </c>
      <c r="D31" s="32"/>
      <c r="E31" s="33"/>
      <c r="F31" s="34"/>
      <c r="G31" s="113"/>
      <c r="H31" s="114"/>
      <c r="I31" s="114"/>
      <c r="J31" s="115"/>
      <c r="K31" s="35"/>
      <c r="L31" s="35"/>
      <c r="M31" s="35"/>
      <c r="N31" s="15"/>
      <c r="O31" s="113"/>
      <c r="P31" s="114"/>
      <c r="Q31" s="114"/>
      <c r="R31" s="115"/>
      <c r="S31" s="35"/>
      <c r="T31" s="35"/>
      <c r="U31" s="35"/>
      <c r="V31" s="15"/>
      <c r="W31" s="30"/>
      <c r="X31" s="31"/>
    </row>
    <row r="32" spans="2:24" s="12" customFormat="1" ht="15" customHeight="1" x14ac:dyDescent="0.2">
      <c r="B32" s="112" t="s">
        <v>35</v>
      </c>
      <c r="C32" s="14" t="s">
        <v>89</v>
      </c>
      <c r="D32" s="32"/>
      <c r="E32" s="33"/>
      <c r="F32" s="34"/>
      <c r="G32" s="113"/>
      <c r="H32" s="114"/>
      <c r="I32" s="114"/>
      <c r="J32" s="115"/>
      <c r="K32" s="35"/>
      <c r="L32" s="35"/>
      <c r="M32" s="35"/>
      <c r="N32" s="15"/>
      <c r="O32" s="113"/>
      <c r="P32" s="114"/>
      <c r="Q32" s="114"/>
      <c r="R32" s="115"/>
      <c r="S32" s="35"/>
      <c r="T32" s="35"/>
      <c r="U32" s="35"/>
      <c r="V32" s="15"/>
      <c r="W32" s="30"/>
      <c r="X32" s="31"/>
    </row>
    <row r="33" spans="2:24" s="12" customFormat="1" ht="15" customHeight="1" x14ac:dyDescent="0.2">
      <c r="B33" s="112" t="s">
        <v>36</v>
      </c>
      <c r="C33" s="14" t="s">
        <v>57</v>
      </c>
      <c r="D33" s="32"/>
      <c r="E33" s="33"/>
      <c r="F33" s="34"/>
      <c r="G33" s="113"/>
      <c r="H33" s="114"/>
      <c r="I33" s="114"/>
      <c r="J33" s="115"/>
      <c r="K33" s="35"/>
      <c r="L33" s="35"/>
      <c r="M33" s="35"/>
      <c r="N33" s="15"/>
      <c r="O33" s="113"/>
      <c r="P33" s="114"/>
      <c r="Q33" s="114"/>
      <c r="R33" s="115"/>
      <c r="S33" s="35"/>
      <c r="T33" s="35"/>
      <c r="U33" s="35"/>
      <c r="V33" s="15"/>
      <c r="W33" s="30"/>
      <c r="X33" s="31"/>
    </row>
    <row r="34" spans="2:24" s="12" customFormat="1" ht="45.75" customHeight="1" x14ac:dyDescent="0.2">
      <c r="B34" s="13" t="s">
        <v>103</v>
      </c>
      <c r="C34" s="14"/>
      <c r="D34" s="32" t="s">
        <v>86</v>
      </c>
      <c r="E34" s="33"/>
      <c r="F34" s="34"/>
      <c r="G34" s="113" t="s">
        <v>57</v>
      </c>
      <c r="H34" s="114"/>
      <c r="I34" s="114"/>
      <c r="J34" s="115"/>
      <c r="K34" s="35" t="s">
        <v>96</v>
      </c>
      <c r="L34" s="35"/>
      <c r="M34" s="35"/>
      <c r="N34" s="15"/>
      <c r="O34" s="113" t="s">
        <v>57</v>
      </c>
      <c r="P34" s="114"/>
      <c r="Q34" s="114"/>
      <c r="R34" s="115"/>
      <c r="S34" s="35" t="s">
        <v>96</v>
      </c>
      <c r="T34" s="35"/>
      <c r="U34" s="35"/>
      <c r="V34" s="15"/>
      <c r="W34" s="30" t="s">
        <v>57</v>
      </c>
      <c r="X34" s="31"/>
    </row>
    <row r="35" spans="2:24" s="12" customFormat="1" ht="12" customHeight="1" x14ac:dyDescent="0.2">
      <c r="B35" s="13" t="s">
        <v>37</v>
      </c>
      <c r="C35" s="14"/>
      <c r="D35" s="32"/>
      <c r="E35" s="33"/>
      <c r="F35" s="34"/>
      <c r="G35" s="113"/>
      <c r="H35" s="114"/>
      <c r="I35" s="114"/>
      <c r="J35" s="115"/>
      <c r="K35" s="35"/>
      <c r="L35" s="35"/>
      <c r="M35" s="35"/>
      <c r="N35" s="15"/>
      <c r="O35" s="113"/>
      <c r="P35" s="114"/>
      <c r="Q35" s="114"/>
      <c r="R35" s="115"/>
      <c r="S35" s="35"/>
      <c r="T35" s="35"/>
      <c r="U35" s="35"/>
      <c r="V35" s="15"/>
      <c r="W35" s="30"/>
      <c r="X35" s="31"/>
    </row>
    <row r="36" spans="2:24" s="12" customFormat="1" ht="12" customHeight="1" x14ac:dyDescent="0.2">
      <c r="B36" s="13" t="s">
        <v>37</v>
      </c>
      <c r="C36" s="14"/>
      <c r="D36" s="32"/>
      <c r="E36" s="33"/>
      <c r="F36" s="34"/>
      <c r="G36" s="113"/>
      <c r="H36" s="114"/>
      <c r="I36" s="114"/>
      <c r="J36" s="115"/>
      <c r="K36" s="35"/>
      <c r="L36" s="35"/>
      <c r="M36" s="35"/>
      <c r="N36" s="15"/>
      <c r="O36" s="113"/>
      <c r="P36" s="114"/>
      <c r="Q36" s="114"/>
      <c r="R36" s="115"/>
      <c r="S36" s="35"/>
      <c r="T36" s="35"/>
      <c r="U36" s="35"/>
      <c r="V36" s="15"/>
      <c r="W36" s="30"/>
      <c r="X36" s="31"/>
    </row>
    <row r="37" spans="2:24" s="12" customFormat="1" ht="12" customHeight="1" x14ac:dyDescent="0.2">
      <c r="B37" s="13" t="s">
        <v>37</v>
      </c>
      <c r="C37" s="14"/>
      <c r="D37" s="32"/>
      <c r="E37" s="33"/>
      <c r="F37" s="34"/>
      <c r="G37" s="113"/>
      <c r="H37" s="114"/>
      <c r="I37" s="114"/>
      <c r="J37" s="115"/>
      <c r="K37" s="35"/>
      <c r="L37" s="35"/>
      <c r="M37" s="35"/>
      <c r="N37" s="15"/>
      <c r="O37" s="113"/>
      <c r="P37" s="114"/>
      <c r="Q37" s="114"/>
      <c r="R37" s="115"/>
      <c r="S37" s="35"/>
      <c r="T37" s="35"/>
      <c r="U37" s="35"/>
      <c r="V37" s="23"/>
      <c r="W37" s="30"/>
      <c r="X37" s="31"/>
    </row>
    <row r="38" spans="2:24" s="74" customFormat="1" x14ac:dyDescent="0.2">
      <c r="B38" s="116"/>
      <c r="C38" s="116"/>
      <c r="D38" s="116"/>
      <c r="E38" s="116"/>
      <c r="H38" s="75"/>
      <c r="I38" s="75"/>
    </row>
    <row r="39" spans="2:24" s="119" customFormat="1" ht="35.25" customHeight="1" x14ac:dyDescent="0.25">
      <c r="B39" s="117" t="s">
        <v>38</v>
      </c>
      <c r="C39" s="117"/>
      <c r="D39" s="117"/>
      <c r="E39" s="117"/>
      <c r="F39" s="117"/>
      <c r="G39" s="117"/>
      <c r="H39" s="117"/>
      <c r="I39" s="117"/>
      <c r="J39" s="117"/>
      <c r="K39" s="117"/>
      <c r="L39" s="117"/>
      <c r="M39" s="117"/>
      <c r="N39" s="117"/>
      <c r="O39" s="30" t="s">
        <v>57</v>
      </c>
      <c r="P39" s="118"/>
      <c r="Q39" s="118"/>
      <c r="R39" s="118"/>
      <c r="S39" s="118"/>
      <c r="T39" s="31"/>
    </row>
    <row r="40" spans="2:24" s="74" customFormat="1" x14ac:dyDescent="0.2">
      <c r="H40" s="75"/>
      <c r="I40" s="75"/>
    </row>
    <row r="41" spans="2:24" s="74" customFormat="1" ht="39.75" customHeight="1" x14ac:dyDescent="0.2">
      <c r="B41" s="120" t="s">
        <v>39</v>
      </c>
      <c r="C41" s="120"/>
      <c r="D41" s="120"/>
      <c r="E41" s="120"/>
      <c r="F41" s="120"/>
      <c r="G41" s="120"/>
      <c r="H41" s="120"/>
      <c r="I41" s="120"/>
      <c r="J41" s="120"/>
      <c r="K41" s="120"/>
      <c r="L41" s="120"/>
      <c r="M41" s="120"/>
      <c r="N41" s="120"/>
      <c r="O41" s="30"/>
      <c r="P41" s="118"/>
      <c r="Q41" s="118"/>
      <c r="R41" s="118"/>
      <c r="S41" s="118"/>
      <c r="T41" s="31"/>
    </row>
    <row r="42" spans="2:24" s="74" customFormat="1" ht="13.5" thickBot="1" x14ac:dyDescent="0.25">
      <c r="H42" s="75"/>
      <c r="I42" s="75"/>
    </row>
    <row r="43" spans="2:24" s="119" customFormat="1" ht="32.25" customHeight="1" thickBot="1" x14ac:dyDescent="0.3">
      <c r="B43" s="121" t="s">
        <v>40</v>
      </c>
      <c r="C43" s="122"/>
      <c r="D43" s="122"/>
      <c r="E43" s="122"/>
      <c r="F43" s="122"/>
      <c r="G43" s="122"/>
      <c r="H43" s="122"/>
      <c r="I43" s="122"/>
      <c r="J43" s="122"/>
      <c r="K43" s="122"/>
      <c r="L43" s="122"/>
      <c r="M43" s="122"/>
      <c r="N43" s="122"/>
      <c r="O43" s="122"/>
      <c r="P43" s="122"/>
      <c r="Q43" s="122"/>
      <c r="R43" s="122"/>
      <c r="S43" s="122"/>
      <c r="T43" s="123"/>
    </row>
    <row r="44" spans="2:24" s="74" customFormat="1" x14ac:dyDescent="0.2">
      <c r="B44" s="124"/>
      <c r="H44" s="75"/>
      <c r="I44" s="75"/>
    </row>
    <row r="45" spans="2:24" s="74" customFormat="1" ht="72" customHeight="1" x14ac:dyDescent="0.2">
      <c r="B45" s="125" t="s">
        <v>104</v>
      </c>
      <c r="C45" s="126"/>
      <c r="D45" s="126"/>
      <c r="E45" s="126"/>
      <c r="F45" s="126"/>
      <c r="G45" s="126"/>
      <c r="H45" s="126"/>
      <c r="I45" s="126"/>
      <c r="J45" s="126"/>
      <c r="K45" s="126"/>
      <c r="L45" s="126"/>
      <c r="M45" s="126"/>
      <c r="N45" s="126"/>
      <c r="O45" s="126"/>
      <c r="P45" s="126"/>
      <c r="Q45" s="126"/>
      <c r="R45" s="126"/>
      <c r="S45" s="126"/>
      <c r="T45" s="127"/>
      <c r="U45" s="93"/>
    </row>
    <row r="46" spans="2:24" s="74" customFormat="1" ht="13.5" thickBot="1" x14ac:dyDescent="0.25">
      <c r="H46" s="75"/>
      <c r="I46" s="75"/>
    </row>
    <row r="47" spans="2:24" s="74" customFormat="1" ht="16.5" customHeight="1" x14ac:dyDescent="0.2">
      <c r="B47" s="94" t="s">
        <v>41</v>
      </c>
      <c r="C47" s="95"/>
      <c r="D47" s="95"/>
      <c r="E47" s="95"/>
      <c r="F47" s="95"/>
      <c r="G47" s="95"/>
      <c r="H47" s="95"/>
      <c r="I47" s="95"/>
      <c r="J47" s="95"/>
      <c r="K47" s="95"/>
      <c r="L47" s="95"/>
      <c r="M47" s="95"/>
      <c r="N47" s="95"/>
      <c r="O47" s="95"/>
      <c r="P47" s="95"/>
      <c r="Q47" s="95"/>
      <c r="R47" s="95"/>
      <c r="S47" s="95"/>
      <c r="T47" s="96"/>
    </row>
    <row r="48" spans="2:24" s="74" customFormat="1" ht="16.5" customHeight="1" thickBot="1" x14ac:dyDescent="0.25">
      <c r="B48" s="97"/>
      <c r="C48" s="98"/>
      <c r="D48" s="98"/>
      <c r="E48" s="98"/>
      <c r="F48" s="98"/>
      <c r="G48" s="98"/>
      <c r="H48" s="98"/>
      <c r="I48" s="98"/>
      <c r="J48" s="98"/>
      <c r="K48" s="98"/>
      <c r="L48" s="98"/>
      <c r="M48" s="98"/>
      <c r="N48" s="98"/>
      <c r="O48" s="98"/>
      <c r="P48" s="98"/>
      <c r="Q48" s="98"/>
      <c r="R48" s="98"/>
      <c r="S48" s="98"/>
      <c r="T48" s="99"/>
    </row>
    <row r="49" spans="2:20" s="74" customFormat="1" ht="13.5" thickBot="1" x14ac:dyDescent="0.25">
      <c r="H49" s="75"/>
      <c r="I49" s="75"/>
    </row>
    <row r="50" spans="2:20" s="74" customFormat="1" ht="22.5" customHeight="1" thickBot="1" x14ac:dyDescent="0.25">
      <c r="B50" s="128" t="s">
        <v>42</v>
      </c>
      <c r="C50" s="129"/>
      <c r="D50" s="129"/>
      <c r="E50" s="129"/>
      <c r="F50" s="129"/>
      <c r="G50" s="129"/>
      <c r="H50" s="129"/>
      <c r="I50" s="129"/>
      <c r="J50" s="129"/>
      <c r="K50" s="129"/>
      <c r="L50" s="129"/>
      <c r="M50" s="129"/>
      <c r="N50" s="129"/>
      <c r="O50" s="129"/>
      <c r="P50" s="129"/>
      <c r="Q50" s="129"/>
      <c r="R50" s="129"/>
      <c r="S50" s="129"/>
      <c r="T50" s="130"/>
    </row>
    <row r="51" spans="2:20" s="74" customFormat="1" x14ac:dyDescent="0.2">
      <c r="B51" s="12"/>
      <c r="C51" s="12"/>
      <c r="D51" s="12"/>
      <c r="H51" s="75"/>
      <c r="I51" s="75"/>
    </row>
    <row r="52" spans="2:20" s="74" customFormat="1" ht="44.25" customHeight="1" x14ac:dyDescent="0.2">
      <c r="B52" s="131" t="s">
        <v>106</v>
      </c>
      <c r="C52" s="131"/>
      <c r="D52" s="131"/>
      <c r="E52" s="131"/>
      <c r="F52" s="131"/>
      <c r="G52" s="131"/>
      <c r="H52" s="131"/>
      <c r="I52" s="131"/>
      <c r="J52" s="131" t="s">
        <v>43</v>
      </c>
      <c r="K52" s="131"/>
      <c r="L52" s="131"/>
      <c r="M52" s="131"/>
      <c r="N52" s="131"/>
      <c r="O52" s="131" t="s">
        <v>44</v>
      </c>
      <c r="P52" s="131"/>
      <c r="Q52" s="131"/>
      <c r="R52" s="131"/>
      <c r="S52" s="131"/>
      <c r="T52" s="132" t="s">
        <v>45</v>
      </c>
    </row>
    <row r="53" spans="2:20" s="74" customFormat="1" ht="25.5" x14ac:dyDescent="0.2">
      <c r="B53" s="131"/>
      <c r="C53" s="131"/>
      <c r="D53" s="131"/>
      <c r="E53" s="131"/>
      <c r="F53" s="131"/>
      <c r="G53" s="131"/>
      <c r="H53" s="131"/>
      <c r="I53" s="131"/>
      <c r="J53" s="132">
        <v>0</v>
      </c>
      <c r="K53" s="132">
        <v>1</v>
      </c>
      <c r="L53" s="132">
        <v>2</v>
      </c>
      <c r="M53" s="132">
        <v>3</v>
      </c>
      <c r="N53" s="132">
        <v>4</v>
      </c>
      <c r="O53" s="132">
        <v>0</v>
      </c>
      <c r="P53" s="132">
        <v>1</v>
      </c>
      <c r="Q53" s="132">
        <v>2</v>
      </c>
      <c r="R53" s="132">
        <v>3</v>
      </c>
      <c r="S53" s="132">
        <v>4</v>
      </c>
      <c r="T53" s="132" t="s">
        <v>46</v>
      </c>
    </row>
    <row r="54" spans="2:20" s="12" customFormat="1" ht="15" customHeight="1" x14ac:dyDescent="0.2">
      <c r="B54" s="133" t="s">
        <v>47</v>
      </c>
      <c r="C54" s="133"/>
      <c r="D54" s="133"/>
      <c r="E54" s="133"/>
      <c r="F54" s="133"/>
      <c r="G54" s="133"/>
      <c r="H54" s="134" t="s">
        <v>21</v>
      </c>
      <c r="I54" s="134"/>
      <c r="J54" s="135">
        <v>1</v>
      </c>
      <c r="K54" s="136"/>
      <c r="L54" s="136"/>
      <c r="M54" s="136"/>
      <c r="N54" s="137"/>
      <c r="O54" s="135">
        <v>1</v>
      </c>
      <c r="P54" s="136"/>
      <c r="Q54" s="136"/>
      <c r="R54" s="136"/>
      <c r="S54" s="137"/>
      <c r="T54" s="138">
        <f>+IF(AND(J54="",O54=""),"",(J54+O54)/2)</f>
        <v>1</v>
      </c>
    </row>
    <row r="55" spans="2:20" s="12" customFormat="1" ht="15" customHeight="1" x14ac:dyDescent="0.2">
      <c r="B55" s="133"/>
      <c r="C55" s="133"/>
      <c r="D55" s="133"/>
      <c r="E55" s="133"/>
      <c r="F55" s="133"/>
      <c r="G55" s="133"/>
      <c r="H55" s="134" t="s">
        <v>22</v>
      </c>
      <c r="I55" s="134"/>
      <c r="J55" s="135">
        <v>1</v>
      </c>
      <c r="K55" s="136"/>
      <c r="L55" s="136"/>
      <c r="M55" s="136"/>
      <c r="N55" s="137"/>
      <c r="O55" s="135">
        <v>1</v>
      </c>
      <c r="P55" s="136"/>
      <c r="Q55" s="136"/>
      <c r="R55" s="136"/>
      <c r="S55" s="137"/>
      <c r="T55" s="138">
        <f t="shared" ref="T55:T71" si="0">+IF(AND(J55="",O55=""),"",(J55+O55)/2)</f>
        <v>1</v>
      </c>
    </row>
    <row r="56" spans="2:20" s="12" customFormat="1" ht="26.25" customHeight="1" x14ac:dyDescent="0.2">
      <c r="B56" s="133"/>
      <c r="C56" s="133"/>
      <c r="D56" s="133"/>
      <c r="E56" s="133"/>
      <c r="F56" s="133"/>
      <c r="G56" s="133"/>
      <c r="H56" s="134" t="s">
        <v>23</v>
      </c>
      <c r="I56" s="134"/>
      <c r="J56" s="135">
        <v>0</v>
      </c>
      <c r="K56" s="136"/>
      <c r="L56" s="136"/>
      <c r="M56" s="136"/>
      <c r="N56" s="137"/>
      <c r="O56" s="135">
        <v>0</v>
      </c>
      <c r="P56" s="136"/>
      <c r="Q56" s="136"/>
      <c r="R56" s="136"/>
      <c r="S56" s="137"/>
      <c r="T56" s="138">
        <f t="shared" si="0"/>
        <v>0</v>
      </c>
    </row>
    <row r="57" spans="2:20" s="12" customFormat="1" ht="15" customHeight="1" x14ac:dyDescent="0.2">
      <c r="B57" s="133"/>
      <c r="C57" s="133"/>
      <c r="D57" s="133"/>
      <c r="E57" s="133"/>
      <c r="F57" s="133"/>
      <c r="G57" s="133"/>
      <c r="H57" s="134" t="s">
        <v>24</v>
      </c>
      <c r="I57" s="134"/>
      <c r="J57" s="135">
        <v>1</v>
      </c>
      <c r="K57" s="136"/>
      <c r="L57" s="136"/>
      <c r="M57" s="136"/>
      <c r="N57" s="137"/>
      <c r="O57" s="135">
        <v>1</v>
      </c>
      <c r="P57" s="136"/>
      <c r="Q57" s="136"/>
      <c r="R57" s="136"/>
      <c r="S57" s="137"/>
      <c r="T57" s="138">
        <f t="shared" si="0"/>
        <v>1</v>
      </c>
    </row>
    <row r="58" spans="2:20" s="12" customFormat="1" ht="15" customHeight="1" x14ac:dyDescent="0.2">
      <c r="B58" s="133"/>
      <c r="C58" s="133"/>
      <c r="D58" s="133"/>
      <c r="E58" s="133"/>
      <c r="F58" s="133"/>
      <c r="G58" s="133"/>
      <c r="H58" s="134" t="s">
        <v>25</v>
      </c>
      <c r="I58" s="134"/>
      <c r="J58" s="135">
        <v>3</v>
      </c>
      <c r="K58" s="136"/>
      <c r="L58" s="136"/>
      <c r="M58" s="136"/>
      <c r="N58" s="137"/>
      <c r="O58" s="135">
        <v>3</v>
      </c>
      <c r="P58" s="136"/>
      <c r="Q58" s="136"/>
      <c r="R58" s="136"/>
      <c r="S58" s="137"/>
      <c r="T58" s="138">
        <f t="shared" si="0"/>
        <v>3</v>
      </c>
    </row>
    <row r="59" spans="2:20" s="12" customFormat="1" ht="26.25" customHeight="1" x14ac:dyDescent="0.2">
      <c r="B59" s="133"/>
      <c r="C59" s="133"/>
      <c r="D59" s="133"/>
      <c r="E59" s="133"/>
      <c r="F59" s="133"/>
      <c r="G59" s="133"/>
      <c r="H59" s="134" t="s">
        <v>26</v>
      </c>
      <c r="I59" s="134"/>
      <c r="J59" s="135">
        <v>4</v>
      </c>
      <c r="K59" s="136"/>
      <c r="L59" s="136"/>
      <c r="M59" s="136"/>
      <c r="N59" s="137"/>
      <c r="O59" s="135">
        <v>4</v>
      </c>
      <c r="P59" s="136"/>
      <c r="Q59" s="136"/>
      <c r="R59" s="136"/>
      <c r="S59" s="137"/>
      <c r="T59" s="138">
        <f t="shared" si="0"/>
        <v>4</v>
      </c>
    </row>
    <row r="60" spans="2:20" s="12" customFormat="1" ht="26.25" customHeight="1" x14ac:dyDescent="0.2">
      <c r="B60" s="133"/>
      <c r="C60" s="133"/>
      <c r="D60" s="133"/>
      <c r="E60" s="133"/>
      <c r="F60" s="133"/>
      <c r="G60" s="133"/>
      <c r="H60" s="134" t="s">
        <v>27</v>
      </c>
      <c r="I60" s="134"/>
      <c r="J60" s="135">
        <v>1</v>
      </c>
      <c r="K60" s="136"/>
      <c r="L60" s="136"/>
      <c r="M60" s="136"/>
      <c r="N60" s="137"/>
      <c r="O60" s="135">
        <v>1</v>
      </c>
      <c r="P60" s="136"/>
      <c r="Q60" s="136"/>
      <c r="R60" s="136"/>
      <c r="S60" s="137"/>
      <c r="T60" s="138">
        <f t="shared" si="0"/>
        <v>1</v>
      </c>
    </row>
    <row r="61" spans="2:20" s="12" customFormat="1" ht="27" customHeight="1" x14ac:dyDescent="0.2">
      <c r="B61" s="133"/>
      <c r="C61" s="133"/>
      <c r="D61" s="133"/>
      <c r="E61" s="133"/>
      <c r="F61" s="133"/>
      <c r="G61" s="133"/>
      <c r="H61" s="134" t="s">
        <v>28</v>
      </c>
      <c r="I61" s="134"/>
      <c r="J61" s="135">
        <v>4</v>
      </c>
      <c r="K61" s="136"/>
      <c r="L61" s="136"/>
      <c r="M61" s="136"/>
      <c r="N61" s="137"/>
      <c r="O61" s="135">
        <v>3</v>
      </c>
      <c r="P61" s="136"/>
      <c r="Q61" s="136"/>
      <c r="R61" s="136"/>
      <c r="S61" s="137"/>
      <c r="T61" s="138">
        <f t="shared" si="0"/>
        <v>3.5</v>
      </c>
    </row>
    <row r="62" spans="2:20" s="12" customFormat="1" ht="27" customHeight="1" x14ac:dyDescent="0.2">
      <c r="B62" s="133" t="s">
        <v>48</v>
      </c>
      <c r="C62" s="133"/>
      <c r="D62" s="133"/>
      <c r="E62" s="133"/>
      <c r="F62" s="133"/>
      <c r="G62" s="133"/>
      <c r="H62" s="134" t="s">
        <v>29</v>
      </c>
      <c r="I62" s="134"/>
      <c r="J62" s="135">
        <v>0</v>
      </c>
      <c r="K62" s="136"/>
      <c r="L62" s="136"/>
      <c r="M62" s="136"/>
      <c r="N62" s="137"/>
      <c r="O62" s="135">
        <v>0</v>
      </c>
      <c r="P62" s="136"/>
      <c r="Q62" s="136"/>
      <c r="R62" s="136"/>
      <c r="S62" s="137"/>
      <c r="T62" s="138">
        <f t="shared" si="0"/>
        <v>0</v>
      </c>
    </row>
    <row r="63" spans="2:20" s="12" customFormat="1" ht="45" customHeight="1" x14ac:dyDescent="0.2">
      <c r="B63" s="133"/>
      <c r="C63" s="133"/>
      <c r="D63" s="133"/>
      <c r="E63" s="133"/>
      <c r="F63" s="133"/>
      <c r="G63" s="133"/>
      <c r="H63" s="139" t="s">
        <v>30</v>
      </c>
      <c r="I63" s="140"/>
      <c r="J63" s="135">
        <v>1</v>
      </c>
      <c r="K63" s="136"/>
      <c r="L63" s="136"/>
      <c r="M63" s="136"/>
      <c r="N63" s="137"/>
      <c r="O63" s="135">
        <v>1</v>
      </c>
      <c r="P63" s="136"/>
      <c r="Q63" s="136"/>
      <c r="R63" s="136"/>
      <c r="S63" s="137"/>
      <c r="T63" s="138">
        <f t="shared" si="0"/>
        <v>1</v>
      </c>
    </row>
    <row r="64" spans="2:20" s="12" customFormat="1" ht="16.5" customHeight="1" x14ac:dyDescent="0.2">
      <c r="B64" s="133"/>
      <c r="C64" s="133"/>
      <c r="D64" s="133"/>
      <c r="E64" s="133"/>
      <c r="F64" s="133"/>
      <c r="G64" s="133"/>
      <c r="H64" s="139" t="s">
        <v>31</v>
      </c>
      <c r="I64" s="140"/>
      <c r="J64" s="135">
        <v>1</v>
      </c>
      <c r="K64" s="136"/>
      <c r="L64" s="136"/>
      <c r="M64" s="136"/>
      <c r="N64" s="137"/>
      <c r="O64" s="135">
        <v>1</v>
      </c>
      <c r="P64" s="136"/>
      <c r="Q64" s="136"/>
      <c r="R64" s="136"/>
      <c r="S64" s="137"/>
      <c r="T64" s="138">
        <f t="shared" si="0"/>
        <v>1</v>
      </c>
    </row>
    <row r="65" spans="2:20" s="12" customFormat="1" ht="33" customHeight="1" x14ac:dyDescent="0.2">
      <c r="B65" s="133"/>
      <c r="C65" s="133"/>
      <c r="D65" s="133"/>
      <c r="E65" s="133"/>
      <c r="F65" s="133"/>
      <c r="G65" s="133"/>
      <c r="H65" s="139" t="s">
        <v>32</v>
      </c>
      <c r="I65" s="140"/>
      <c r="J65" s="135">
        <v>0</v>
      </c>
      <c r="K65" s="136"/>
      <c r="L65" s="136"/>
      <c r="M65" s="136"/>
      <c r="N65" s="137"/>
      <c r="O65" s="135">
        <v>0</v>
      </c>
      <c r="P65" s="136"/>
      <c r="Q65" s="136"/>
      <c r="R65" s="136"/>
      <c r="S65" s="137"/>
      <c r="T65" s="138">
        <f t="shared" si="0"/>
        <v>0</v>
      </c>
    </row>
    <row r="66" spans="2:20" s="12" customFormat="1" ht="28.5" customHeight="1" x14ac:dyDescent="0.2">
      <c r="B66" s="133" t="s">
        <v>49</v>
      </c>
      <c r="C66" s="133"/>
      <c r="D66" s="133"/>
      <c r="E66" s="133"/>
      <c r="F66" s="133"/>
      <c r="G66" s="133"/>
      <c r="H66" s="139" t="s">
        <v>33</v>
      </c>
      <c r="I66" s="140"/>
      <c r="J66" s="135">
        <v>0</v>
      </c>
      <c r="K66" s="136"/>
      <c r="L66" s="136"/>
      <c r="M66" s="136"/>
      <c r="N66" s="137"/>
      <c r="O66" s="135">
        <v>0</v>
      </c>
      <c r="P66" s="136"/>
      <c r="Q66" s="136"/>
      <c r="R66" s="136"/>
      <c r="S66" s="137"/>
      <c r="T66" s="138">
        <f t="shared" si="0"/>
        <v>0</v>
      </c>
    </row>
    <row r="67" spans="2:20" s="12" customFormat="1" ht="39.75" customHeight="1" x14ac:dyDescent="0.2">
      <c r="B67" s="133"/>
      <c r="C67" s="133"/>
      <c r="D67" s="133"/>
      <c r="E67" s="133"/>
      <c r="F67" s="133"/>
      <c r="G67" s="133"/>
      <c r="H67" s="153" t="s">
        <v>34</v>
      </c>
      <c r="I67" s="154"/>
      <c r="J67" s="135">
        <v>0</v>
      </c>
      <c r="K67" s="136"/>
      <c r="L67" s="136"/>
      <c r="M67" s="136"/>
      <c r="N67" s="137"/>
      <c r="O67" s="135">
        <v>0</v>
      </c>
      <c r="P67" s="136"/>
      <c r="Q67" s="136"/>
      <c r="R67" s="136"/>
      <c r="S67" s="137"/>
      <c r="T67" s="138">
        <f t="shared" si="0"/>
        <v>0</v>
      </c>
    </row>
    <row r="68" spans="2:20" s="12" customFormat="1" ht="27.75" customHeight="1" x14ac:dyDescent="0.2">
      <c r="B68" s="133"/>
      <c r="C68" s="133"/>
      <c r="D68" s="133"/>
      <c r="E68" s="133"/>
      <c r="F68" s="133"/>
      <c r="G68" s="133"/>
      <c r="H68" s="139" t="s">
        <v>35</v>
      </c>
      <c r="I68" s="140"/>
      <c r="J68" s="135">
        <v>1</v>
      </c>
      <c r="K68" s="136"/>
      <c r="L68" s="136"/>
      <c r="M68" s="136"/>
      <c r="N68" s="137"/>
      <c r="O68" s="135">
        <v>2</v>
      </c>
      <c r="P68" s="136"/>
      <c r="Q68" s="136"/>
      <c r="R68" s="136"/>
      <c r="S68" s="137"/>
      <c r="T68" s="138">
        <f t="shared" si="0"/>
        <v>1.5</v>
      </c>
    </row>
    <row r="69" spans="2:20" s="12" customFormat="1" ht="15" customHeight="1" x14ac:dyDescent="0.2">
      <c r="B69" s="133" t="s">
        <v>50</v>
      </c>
      <c r="C69" s="133"/>
      <c r="D69" s="133"/>
      <c r="E69" s="133"/>
      <c r="F69" s="133"/>
      <c r="G69" s="133"/>
      <c r="H69" s="141" t="s">
        <v>103</v>
      </c>
      <c r="I69" s="142"/>
      <c r="J69" s="135">
        <v>4</v>
      </c>
      <c r="K69" s="136"/>
      <c r="L69" s="136"/>
      <c r="M69" s="136"/>
      <c r="N69" s="137"/>
      <c r="O69" s="135">
        <v>4</v>
      </c>
      <c r="P69" s="136"/>
      <c r="Q69" s="136"/>
      <c r="R69" s="136"/>
      <c r="S69" s="137"/>
      <c r="T69" s="138">
        <f t="shared" si="0"/>
        <v>4</v>
      </c>
    </row>
    <row r="70" spans="2:20" s="12" customFormat="1" ht="15" customHeight="1" x14ac:dyDescent="0.2">
      <c r="B70" s="133"/>
      <c r="C70" s="133"/>
      <c r="D70" s="133"/>
      <c r="E70" s="133"/>
      <c r="F70" s="133"/>
      <c r="G70" s="133"/>
      <c r="H70" s="141"/>
      <c r="I70" s="142"/>
      <c r="J70" s="135"/>
      <c r="K70" s="136"/>
      <c r="L70" s="136"/>
      <c r="M70" s="136"/>
      <c r="N70" s="137"/>
      <c r="O70" s="135"/>
      <c r="P70" s="136"/>
      <c r="Q70" s="136"/>
      <c r="R70" s="136"/>
      <c r="S70" s="137"/>
      <c r="T70" s="138" t="str">
        <f t="shared" si="0"/>
        <v/>
      </c>
    </row>
    <row r="71" spans="2:20" s="12" customFormat="1" ht="15" customHeight="1" x14ac:dyDescent="0.2">
      <c r="B71" s="133"/>
      <c r="C71" s="133"/>
      <c r="D71" s="133"/>
      <c r="E71" s="133"/>
      <c r="F71" s="133"/>
      <c r="G71" s="133"/>
      <c r="H71" s="141"/>
      <c r="I71" s="142"/>
      <c r="J71" s="135"/>
      <c r="K71" s="136"/>
      <c r="L71" s="136"/>
      <c r="M71" s="136"/>
      <c r="N71" s="137"/>
      <c r="O71" s="135"/>
      <c r="P71" s="136"/>
      <c r="Q71" s="136"/>
      <c r="R71" s="136"/>
      <c r="S71" s="137"/>
      <c r="T71" s="138" t="str">
        <f t="shared" si="0"/>
        <v/>
      </c>
    </row>
    <row r="72" spans="2:20" s="74" customFormat="1" x14ac:dyDescent="0.2">
      <c r="H72" s="75"/>
      <c r="I72" s="75"/>
    </row>
  </sheetData>
  <mergeCells count="213">
    <mergeCell ref="W22:X22"/>
    <mergeCell ref="G23:J23"/>
    <mergeCell ref="W23:X23"/>
    <mergeCell ref="D22:F22"/>
    <mergeCell ref="D23:F23"/>
    <mergeCell ref="O22:R22"/>
    <mergeCell ref="C6:N6"/>
    <mergeCell ref="O6:P6"/>
    <mergeCell ref="Q6:T6"/>
    <mergeCell ref="C7:N7"/>
    <mergeCell ref="O7:P7"/>
    <mergeCell ref="Q7:T7"/>
    <mergeCell ref="W17:X17"/>
    <mergeCell ref="B17:C17"/>
    <mergeCell ref="D17:F17"/>
    <mergeCell ref="B10:E10"/>
    <mergeCell ref="G11:M11"/>
    <mergeCell ref="G10:M10"/>
    <mergeCell ref="O4:P4"/>
    <mergeCell ref="B9:T9"/>
    <mergeCell ref="W20:X20"/>
    <mergeCell ref="W21:X21"/>
    <mergeCell ref="S20:U20"/>
    <mergeCell ref="O21:R21"/>
    <mergeCell ref="S21:U21"/>
    <mergeCell ref="W18:X18"/>
    <mergeCell ref="G19:J19"/>
    <mergeCell ref="W19:X19"/>
    <mergeCell ref="G18:J18"/>
    <mergeCell ref="G20:J20"/>
    <mergeCell ref="C4:N4"/>
    <mergeCell ref="Q4:T4"/>
    <mergeCell ref="B69:G71"/>
    <mergeCell ref="H56:I56"/>
    <mergeCell ref="H57:I57"/>
    <mergeCell ref="H58:I58"/>
    <mergeCell ref="H59:I59"/>
    <mergeCell ref="H60:I60"/>
    <mergeCell ref="H61:I61"/>
    <mergeCell ref="H62:I62"/>
    <mergeCell ref="H65:I65"/>
    <mergeCell ref="H66:I66"/>
    <mergeCell ref="H67:I67"/>
    <mergeCell ref="H68:I68"/>
    <mergeCell ref="H69:I69"/>
    <mergeCell ref="B54:G61"/>
    <mergeCell ref="B62:G65"/>
    <mergeCell ref="B66:G68"/>
    <mergeCell ref="H70:I70"/>
    <mergeCell ref="H71:I71"/>
    <mergeCell ref="H54:I54"/>
    <mergeCell ref="H55:I55"/>
    <mergeCell ref="B2:T2"/>
    <mergeCell ref="B52:I53"/>
    <mergeCell ref="B43:T43"/>
    <mergeCell ref="B50:T50"/>
    <mergeCell ref="H63:I63"/>
    <mergeCell ref="H64:I64"/>
    <mergeCell ref="J52:N52"/>
    <mergeCell ref="O52:S52"/>
    <mergeCell ref="J55:N55"/>
    <mergeCell ref="J56:N56"/>
    <mergeCell ref="J57:N57"/>
    <mergeCell ref="J58:N58"/>
    <mergeCell ref="J59:N59"/>
    <mergeCell ref="J60:N60"/>
    <mergeCell ref="J61:N61"/>
    <mergeCell ref="J62:N62"/>
    <mergeCell ref="B16:N16"/>
    <mergeCell ref="B41:N41"/>
    <mergeCell ref="B14:T15"/>
    <mergeCell ref="O16:T16"/>
    <mergeCell ref="G17:J17"/>
    <mergeCell ref="G21:J21"/>
    <mergeCell ref="D21:F21"/>
    <mergeCell ref="O20:R20"/>
    <mergeCell ref="W24:X24"/>
    <mergeCell ref="G25:J25"/>
    <mergeCell ref="W25:X25"/>
    <mergeCell ref="D24:F24"/>
    <mergeCell ref="D25:F25"/>
    <mergeCell ref="O24:R24"/>
    <mergeCell ref="S24:U24"/>
    <mergeCell ref="O25:R25"/>
    <mergeCell ref="S25:U25"/>
    <mergeCell ref="G24:J24"/>
    <mergeCell ref="W30:X30"/>
    <mergeCell ref="D30:F30"/>
    <mergeCell ref="K30:M30"/>
    <mergeCell ref="O30:R30"/>
    <mergeCell ref="S30:U30"/>
    <mergeCell ref="W28:X28"/>
    <mergeCell ref="G28:J28"/>
    <mergeCell ref="W26:X26"/>
    <mergeCell ref="G27:J27"/>
    <mergeCell ref="W27:X27"/>
    <mergeCell ref="D26:F26"/>
    <mergeCell ref="D27:F27"/>
    <mergeCell ref="O26:R26"/>
    <mergeCell ref="S26:U26"/>
    <mergeCell ref="O27:R27"/>
    <mergeCell ref="S27:U27"/>
    <mergeCell ref="G26:J26"/>
    <mergeCell ref="W32:X32"/>
    <mergeCell ref="D32:F32"/>
    <mergeCell ref="K32:M32"/>
    <mergeCell ref="O32:R32"/>
    <mergeCell ref="S32:U32"/>
    <mergeCell ref="G31:J31"/>
    <mergeCell ref="W31:X31"/>
    <mergeCell ref="D31:F31"/>
    <mergeCell ref="K31:M31"/>
    <mergeCell ref="O31:R31"/>
    <mergeCell ref="S31:U31"/>
    <mergeCell ref="W34:X34"/>
    <mergeCell ref="O34:R34"/>
    <mergeCell ref="S34:U34"/>
    <mergeCell ref="W33:X33"/>
    <mergeCell ref="D33:F33"/>
    <mergeCell ref="G33:J33"/>
    <mergeCell ref="K17:M17"/>
    <mergeCell ref="K18:M18"/>
    <mergeCell ref="K19:M19"/>
    <mergeCell ref="K20:M20"/>
    <mergeCell ref="K21:M21"/>
    <mergeCell ref="K22:M22"/>
    <mergeCell ref="K23:M23"/>
    <mergeCell ref="K24:M24"/>
    <mergeCell ref="K25:M25"/>
    <mergeCell ref="K26:M26"/>
    <mergeCell ref="K27:M27"/>
    <mergeCell ref="K28:M28"/>
    <mergeCell ref="K29:M29"/>
    <mergeCell ref="G29:J29"/>
    <mergeCell ref="W29:X29"/>
    <mergeCell ref="D28:F28"/>
    <mergeCell ref="D29:F29"/>
    <mergeCell ref="O28:R28"/>
    <mergeCell ref="W36:X36"/>
    <mergeCell ref="O36:R36"/>
    <mergeCell ref="S36:U36"/>
    <mergeCell ref="D35:F35"/>
    <mergeCell ref="G35:J35"/>
    <mergeCell ref="K35:M35"/>
    <mergeCell ref="W35:X35"/>
    <mergeCell ref="O35:R35"/>
    <mergeCell ref="S35:U35"/>
    <mergeCell ref="D36:F36"/>
    <mergeCell ref="G36:J36"/>
    <mergeCell ref="K36:M36"/>
    <mergeCell ref="O55:S55"/>
    <mergeCell ref="O56:S56"/>
    <mergeCell ref="O57:S57"/>
    <mergeCell ref="O58:S58"/>
    <mergeCell ref="D37:F37"/>
    <mergeCell ref="G37:J37"/>
    <mergeCell ref="K37:M37"/>
    <mergeCell ref="O37:R37"/>
    <mergeCell ref="S37:U37"/>
    <mergeCell ref="B39:N39"/>
    <mergeCell ref="O39:T39"/>
    <mergeCell ref="B47:T48"/>
    <mergeCell ref="J54:N54"/>
    <mergeCell ref="O54:S54"/>
    <mergeCell ref="B45:T45"/>
    <mergeCell ref="D34:F34"/>
    <mergeCell ref="G34:J34"/>
    <mergeCell ref="K34:M34"/>
    <mergeCell ref="S28:U28"/>
    <mergeCell ref="O29:R29"/>
    <mergeCell ref="S29:U29"/>
    <mergeCell ref="O17:R17"/>
    <mergeCell ref="S17:U17"/>
    <mergeCell ref="O18:R18"/>
    <mergeCell ref="S18:U18"/>
    <mergeCell ref="O19:R19"/>
    <mergeCell ref="S19:U19"/>
    <mergeCell ref="O33:R33"/>
    <mergeCell ref="S33:U33"/>
    <mergeCell ref="K33:M33"/>
    <mergeCell ref="D18:F18"/>
    <mergeCell ref="D19:F19"/>
    <mergeCell ref="D20:F20"/>
    <mergeCell ref="G32:J32"/>
    <mergeCell ref="G30:J30"/>
    <mergeCell ref="S22:U22"/>
    <mergeCell ref="O23:R23"/>
    <mergeCell ref="S23:U23"/>
    <mergeCell ref="G22:J22"/>
    <mergeCell ref="W37:X37"/>
    <mergeCell ref="J68:N68"/>
    <mergeCell ref="J69:N69"/>
    <mergeCell ref="J70:N70"/>
    <mergeCell ref="J71:N71"/>
    <mergeCell ref="O59:S59"/>
    <mergeCell ref="O60:S60"/>
    <mergeCell ref="O61:S61"/>
    <mergeCell ref="O62:S62"/>
    <mergeCell ref="O63:S63"/>
    <mergeCell ref="O71:S71"/>
    <mergeCell ref="O66:S66"/>
    <mergeCell ref="O67:S67"/>
    <mergeCell ref="O68:S68"/>
    <mergeCell ref="O69:S69"/>
    <mergeCell ref="O70:S70"/>
    <mergeCell ref="O64:S64"/>
    <mergeCell ref="O65:S65"/>
    <mergeCell ref="J63:N63"/>
    <mergeCell ref="J64:N64"/>
    <mergeCell ref="J65:N65"/>
    <mergeCell ref="J66:N66"/>
    <mergeCell ref="J67:N67"/>
    <mergeCell ref="O41:T41"/>
  </mergeCells>
  <conditionalFormatting sqref="T54:T71">
    <cfRule type="cellIs" dxfId="2" priority="1" operator="between">
      <formula>0</formula>
      <formula>1</formula>
    </cfRule>
    <cfRule type="cellIs" dxfId="1" priority="2" operator="between">
      <formula>1.5</formula>
      <formula>2.5</formula>
    </cfRule>
    <cfRule type="cellIs" dxfId="0" priority="3" operator="between">
      <formula>3</formula>
      <formula>4</formula>
    </cfRule>
  </conditionalFormatting>
  <dataValidations count="1">
    <dataValidation showInputMessage="1" showErrorMessage="1" sqref="N18:N37 V18:V36"/>
  </dataValidations>
  <hyperlinks>
    <hyperlink ref="C7" r:id="rId1"/>
  </hyperlinks>
  <printOptions horizontalCentered="1" verticalCentered="1"/>
  <pageMargins left="0.19685039370078741" right="0.19685039370078741" top="0.19685039370078741" bottom="0.19685039370078741" header="0.31496062992125984" footer="0.31496062992125984"/>
  <pageSetup scale="90" orientation="landscape" horizontalDpi="300" verticalDpi="300"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Listas!$D$2:$D$3</xm:f>
          </x14:formula1>
          <xm:sqref>O16:T16 F10:F11 G18:J37 O39:T39 O41:T41 W18:X37 C18:C37 O18:R36 O37 N10:N11</xm:sqref>
        </x14:dataValidation>
        <x14:dataValidation type="list" allowBlank="1" showInputMessage="1" showErrorMessage="1">
          <x14:formula1>
            <xm:f>Listas!$C$2:$C$4</xm:f>
          </x14:formula1>
          <xm:sqref>D18:F37</xm:sqref>
        </x14:dataValidation>
        <x14:dataValidation type="list" allowBlank="1" showInputMessage="1" showErrorMessage="1">
          <x14:formula1>
            <xm:f>Listas!$E$2:$E$8</xm:f>
          </x14:formula1>
          <xm:sqref>K18:K37 L19:M37 T19:U36 S18:S37</xm:sqref>
        </x14:dataValidation>
        <x14:dataValidation type="list" allowBlank="1" showInputMessage="1" showErrorMessage="1">
          <x14:formula1>
            <xm:f>Listas!$F$2:$F$6</xm:f>
          </x14:formula1>
          <xm:sqref>J54:J71 K55:N71 P55:S71 O54:O71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
  <sheetViews>
    <sheetView topLeftCell="A8" zoomScaleNormal="100" workbookViewId="0">
      <selection activeCell="B1" sqref="B1:J15"/>
    </sheetView>
  </sheetViews>
  <sheetFormatPr baseColWidth="10" defaultColWidth="11.42578125" defaultRowHeight="15.75" x14ac:dyDescent="0.25"/>
  <cols>
    <col min="1" max="1" width="3.5703125" style="2" customWidth="1"/>
    <col min="2" max="2" width="35.140625" style="8" customWidth="1"/>
    <col min="3" max="3" width="20" style="5" customWidth="1"/>
    <col min="4" max="4" width="11.42578125" style="2" customWidth="1"/>
    <col min="5" max="5" width="11" style="2" customWidth="1"/>
    <col min="6" max="6" width="11.42578125" style="2" hidden="1" customWidth="1"/>
    <col min="7" max="7" width="11.42578125" style="7"/>
    <col min="8" max="8" width="3" style="2" customWidth="1"/>
    <col min="9" max="9" width="11.42578125" style="2"/>
    <col min="10" max="10" width="18" style="2" customWidth="1"/>
    <col min="11" max="16384" width="11.42578125" style="2"/>
  </cols>
  <sheetData>
    <row r="1" spans="1:10" ht="16.5" thickBot="1" x14ac:dyDescent="0.3">
      <c r="G1" s="27"/>
    </row>
    <row r="2" spans="1:10" ht="16.5" thickBot="1" x14ac:dyDescent="0.3">
      <c r="A2" s="10"/>
      <c r="B2" s="44" t="s">
        <v>51</v>
      </c>
      <c r="C2" s="45"/>
      <c r="D2" s="45"/>
      <c r="E2" s="45"/>
      <c r="F2" s="45"/>
      <c r="G2" s="45"/>
      <c r="H2" s="45"/>
      <c r="I2" s="45"/>
      <c r="J2" s="46"/>
    </row>
    <row r="4" spans="1:10" x14ac:dyDescent="0.25">
      <c r="B4" s="43" t="s">
        <v>52</v>
      </c>
      <c r="C4" s="43"/>
      <c r="D4" s="43"/>
      <c r="E4" s="43"/>
      <c r="F4" s="43"/>
      <c r="G4" s="39" t="s">
        <v>53</v>
      </c>
      <c r="H4" s="40"/>
      <c r="I4" s="1" t="s">
        <v>54</v>
      </c>
      <c r="J4" s="1" t="s">
        <v>55</v>
      </c>
    </row>
    <row r="5" spans="1:10" ht="26.25" customHeight="1" x14ac:dyDescent="0.25">
      <c r="B5" s="38" t="s">
        <v>56</v>
      </c>
      <c r="C5" s="38"/>
      <c r="D5" s="38"/>
      <c r="E5" s="38"/>
      <c r="F5" s="38"/>
      <c r="G5" s="47" t="s">
        <v>89</v>
      </c>
      <c r="H5" s="48"/>
      <c r="I5" s="3">
        <f>+IF(G5="","",IF(G5="Si",0,1))</f>
        <v>1</v>
      </c>
      <c r="J5" s="3" t="str">
        <f>+IF(I5="","",IF(I5=1,"Está expuesto","Baja exposición"))</f>
        <v>Está expuesto</v>
      </c>
    </row>
    <row r="6" spans="1:10" ht="19.5" customHeight="1" x14ac:dyDescent="0.25">
      <c r="B6" s="49" t="s">
        <v>58</v>
      </c>
      <c r="C6" s="50"/>
      <c r="D6" s="50"/>
      <c r="E6" s="50"/>
      <c r="F6" s="50"/>
      <c r="G6" s="39" t="s">
        <v>53</v>
      </c>
      <c r="H6" s="40"/>
      <c r="I6" s="16"/>
      <c r="J6" s="16"/>
    </row>
    <row r="7" spans="1:10" ht="26.25" customHeight="1" x14ac:dyDescent="0.25">
      <c r="B7" s="38" t="s">
        <v>59</v>
      </c>
      <c r="C7" s="38"/>
      <c r="D7" s="38"/>
      <c r="E7" s="38"/>
      <c r="F7" s="38"/>
      <c r="G7" s="47" t="s">
        <v>57</v>
      </c>
      <c r="H7" s="48"/>
      <c r="I7" s="3">
        <f>+IF(G7="","",IF(G7="Si",0,1))</f>
        <v>0</v>
      </c>
      <c r="J7" s="51" t="str">
        <f>+IF(I7="","",IF(SUM(I7:I11)&gt;=4,"Fragilidad alta",IF(SUM(I7:I11)&gt;=3,"Fragilidad mediana",IF(SUM(I7:I11)&gt;=0,"Fragilidad baja"))))</f>
        <v>Fragilidad baja</v>
      </c>
    </row>
    <row r="8" spans="1:10" ht="39" customHeight="1" x14ac:dyDescent="0.25">
      <c r="B8" s="38" t="s">
        <v>60</v>
      </c>
      <c r="C8" s="38"/>
      <c r="D8" s="38"/>
      <c r="E8" s="38"/>
      <c r="F8" s="38"/>
      <c r="G8" s="47" t="s">
        <v>57</v>
      </c>
      <c r="H8" s="48"/>
      <c r="I8" s="3">
        <f t="shared" ref="I8:I11" si="0">+IF(G8="","",IF(G8="Si",0,1))</f>
        <v>0</v>
      </c>
      <c r="J8" s="52"/>
    </row>
    <row r="9" spans="1:10" ht="39" customHeight="1" x14ac:dyDescent="0.25">
      <c r="B9" s="38" t="s">
        <v>61</v>
      </c>
      <c r="C9" s="38"/>
      <c r="D9" s="38"/>
      <c r="E9" s="38"/>
      <c r="F9" s="38"/>
      <c r="G9" s="47" t="s">
        <v>57</v>
      </c>
      <c r="H9" s="48"/>
      <c r="I9" s="3">
        <f t="shared" si="0"/>
        <v>0</v>
      </c>
      <c r="J9" s="52"/>
    </row>
    <row r="10" spans="1:10" ht="39.75" customHeight="1" x14ac:dyDescent="0.25">
      <c r="B10" s="38" t="s">
        <v>62</v>
      </c>
      <c r="C10" s="38"/>
      <c r="D10" s="38"/>
      <c r="E10" s="38"/>
      <c r="F10" s="38"/>
      <c r="G10" s="47" t="s">
        <v>57</v>
      </c>
      <c r="H10" s="48"/>
      <c r="I10" s="3">
        <f t="shared" si="0"/>
        <v>0</v>
      </c>
      <c r="J10" s="52"/>
    </row>
    <row r="11" spans="1:10" ht="39" customHeight="1" x14ac:dyDescent="0.25">
      <c r="B11" s="38" t="s">
        <v>63</v>
      </c>
      <c r="C11" s="38"/>
      <c r="D11" s="38"/>
      <c r="E11" s="38"/>
      <c r="F11" s="38"/>
      <c r="G11" s="47" t="s">
        <v>57</v>
      </c>
      <c r="H11" s="48"/>
      <c r="I11" s="3">
        <f t="shared" si="0"/>
        <v>0</v>
      </c>
      <c r="J11" s="53"/>
    </row>
    <row r="12" spans="1:10" x14ac:dyDescent="0.25">
      <c r="B12" s="59" t="s">
        <v>64</v>
      </c>
      <c r="C12" s="60"/>
      <c r="D12" s="60"/>
      <c r="E12" s="60"/>
      <c r="F12" s="61"/>
      <c r="G12" s="39" t="s">
        <v>53</v>
      </c>
      <c r="H12" s="40"/>
      <c r="I12" s="16"/>
      <c r="J12" s="16"/>
    </row>
    <row r="13" spans="1:10" s="29" customFormat="1" ht="15.75" customHeight="1" x14ac:dyDescent="0.25">
      <c r="B13" s="62" t="s">
        <v>65</v>
      </c>
      <c r="C13" s="63"/>
      <c r="D13" s="63"/>
      <c r="E13" s="63"/>
      <c r="F13" s="64"/>
      <c r="G13" s="41" t="s">
        <v>89</v>
      </c>
      <c r="H13" s="42"/>
      <c r="I13" s="56">
        <f>+IF(AND(G13="No",G14="N/A"),1,IF(AND(G13="No",G14="Si"),1,IF(AND(G13="No",G14="No"),2,IF(AND(G13="Si",G14="N/A"),0,IF(AND(G13="Si",G14="Si"),0,IF(AND(G13="Si",G14="No"),1,""))))))</f>
        <v>1</v>
      </c>
      <c r="J13" s="51" t="str">
        <f>+IF(OR(I13=1,I13=0),"Resiliente",IF(I13=2,"Resiliencia baja",""))</f>
        <v>Resiliente</v>
      </c>
    </row>
    <row r="14" spans="1:10" ht="64.5" customHeight="1" x14ac:dyDescent="0.25">
      <c r="B14" s="37" t="s">
        <v>66</v>
      </c>
      <c r="C14" s="37"/>
      <c r="D14" s="37"/>
      <c r="E14" s="37"/>
      <c r="F14" s="37"/>
      <c r="G14" s="47" t="s">
        <v>92</v>
      </c>
      <c r="H14" s="48"/>
      <c r="I14" s="57"/>
      <c r="J14" s="53"/>
    </row>
    <row r="15" spans="1:10" x14ac:dyDescent="0.25">
      <c r="B15" s="59" t="s">
        <v>67</v>
      </c>
      <c r="C15" s="60"/>
      <c r="D15" s="60"/>
      <c r="E15" s="60"/>
      <c r="F15" s="61"/>
      <c r="G15" s="54"/>
      <c r="H15" s="55"/>
      <c r="I15" s="17">
        <f>+SUM(I7:I11)+SUM(I13:I14)</f>
        <v>1</v>
      </c>
      <c r="J15" s="17"/>
    </row>
    <row r="16" spans="1:10" x14ac:dyDescent="0.25">
      <c r="B16" s="4"/>
      <c r="D16" s="6"/>
      <c r="E16" s="6"/>
      <c r="F16" s="6"/>
      <c r="G16" s="27"/>
    </row>
    <row r="18" spans="3:6" x14ac:dyDescent="0.25">
      <c r="F18"/>
    </row>
    <row r="19" spans="3:6" x14ac:dyDescent="0.25">
      <c r="F19"/>
    </row>
    <row r="20" spans="3:6" x14ac:dyDescent="0.25">
      <c r="F20"/>
    </row>
    <row r="21" spans="3:6" x14ac:dyDescent="0.25">
      <c r="F21"/>
    </row>
    <row r="22" spans="3:6" x14ac:dyDescent="0.25">
      <c r="C22" s="58"/>
      <c r="D22" s="58"/>
      <c r="E22" s="58"/>
      <c r="F22"/>
    </row>
    <row r="23" spans="3:6" x14ac:dyDescent="0.25">
      <c r="F23"/>
    </row>
  </sheetData>
  <mergeCells count="29">
    <mergeCell ref="G14:H14"/>
    <mergeCell ref="J7:J11"/>
    <mergeCell ref="G15:H15"/>
    <mergeCell ref="I13:I14"/>
    <mergeCell ref="C22:E22"/>
    <mergeCell ref="B10:F10"/>
    <mergeCell ref="B11:F11"/>
    <mergeCell ref="B12:F12"/>
    <mergeCell ref="B13:F13"/>
    <mergeCell ref="B14:F14"/>
    <mergeCell ref="B15:F15"/>
    <mergeCell ref="G11:H11"/>
    <mergeCell ref="G12:H12"/>
    <mergeCell ref="J13:J14"/>
    <mergeCell ref="G4:H4"/>
    <mergeCell ref="G6:H6"/>
    <mergeCell ref="G13:H13"/>
    <mergeCell ref="B4:F4"/>
    <mergeCell ref="B2:J2"/>
    <mergeCell ref="G5:H5"/>
    <mergeCell ref="G7:H7"/>
    <mergeCell ref="G8:H8"/>
    <mergeCell ref="G9:H9"/>
    <mergeCell ref="G10:H10"/>
    <mergeCell ref="B5:F5"/>
    <mergeCell ref="B6:F6"/>
    <mergeCell ref="B7:F7"/>
    <mergeCell ref="B8:F8"/>
    <mergeCell ref="B9:F9"/>
  </mergeCells>
  <pageMargins left="0.70866141732283472" right="0.70866141732283472" top="0.74803149606299213" bottom="0.74803149606299213" header="0.31496062992125984" footer="0.31496062992125984"/>
  <pageSetup scale="9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Listas!$D$2:$D$3</xm:f>
          </x14:formula1>
          <xm:sqref>G5:H5 G13:H13 G7:H11</xm:sqref>
        </x14:dataValidation>
        <x14:dataValidation type="list" allowBlank="1" showInputMessage="1" showErrorMessage="1">
          <x14:formula1>
            <xm:f>Listas!$D$2:$D$4</xm:f>
          </x14:formula1>
          <xm:sqref>G14:H14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30"/>
  <sheetViews>
    <sheetView tabSelected="1" topLeftCell="A13" zoomScaleNormal="100" workbookViewId="0">
      <selection sqref="A1:I21"/>
    </sheetView>
  </sheetViews>
  <sheetFormatPr baseColWidth="10" defaultColWidth="11.42578125" defaultRowHeight="15.75" x14ac:dyDescent="0.25"/>
  <cols>
    <col min="1" max="1" width="4.140625" style="2" customWidth="1"/>
    <col min="2" max="2" width="14.7109375" style="2" customWidth="1"/>
    <col min="3" max="3" width="8.140625" style="2" customWidth="1"/>
    <col min="4" max="4" width="6.7109375" style="2" customWidth="1"/>
    <col min="5" max="5" width="15.85546875" style="2" customWidth="1"/>
    <col min="6" max="6" width="2.7109375" style="2" customWidth="1"/>
    <col min="7" max="7" width="12.140625" style="2" customWidth="1"/>
    <col min="8" max="9" width="15.85546875" style="2" customWidth="1"/>
    <col min="10" max="16384" width="11.42578125" style="2"/>
  </cols>
  <sheetData>
    <row r="1" spans="2:14" ht="16.5" thickBot="1" x14ac:dyDescent="0.3"/>
    <row r="2" spans="2:14" ht="16.5" thickBot="1" x14ac:dyDescent="0.3">
      <c r="B2" s="68" t="s">
        <v>68</v>
      </c>
      <c r="C2" s="69"/>
      <c r="D2" s="69"/>
      <c r="E2" s="69"/>
      <c r="F2" s="69"/>
      <c r="G2" s="69"/>
      <c r="H2" s="69"/>
      <c r="I2" s="70"/>
    </row>
    <row r="4" spans="2:14" x14ac:dyDescent="0.25">
      <c r="E4" s="36" t="s">
        <v>69</v>
      </c>
      <c r="F4" s="36"/>
      <c r="G4" s="71" t="s">
        <v>70</v>
      </c>
      <c r="H4" s="72"/>
      <c r="I4" s="25" t="s">
        <v>71</v>
      </c>
    </row>
    <row r="5" spans="2:14" ht="31.15" customHeight="1" x14ac:dyDescent="0.25">
      <c r="B5" s="65" t="s">
        <v>67</v>
      </c>
      <c r="C5" s="65"/>
      <c r="D5" s="65"/>
      <c r="E5" s="66">
        <f>+SUM('2. Análisis de vulnerabilidad'!I7:I11)</f>
        <v>0</v>
      </c>
      <c r="F5" s="66"/>
      <c r="G5" s="66">
        <f>+SUM('2. Análisis de vulnerabilidad'!I13:I14)</f>
        <v>1</v>
      </c>
      <c r="H5" s="66"/>
      <c r="I5" s="28">
        <f>+E5+G5</f>
        <v>1</v>
      </c>
    </row>
    <row r="6" spans="2:14" s="18" customFormat="1" ht="9.6" customHeight="1" x14ac:dyDescent="0.25">
      <c r="B6" s="20"/>
      <c r="C6" s="20"/>
      <c r="D6" s="20"/>
      <c r="E6" s="19"/>
      <c r="F6" s="19"/>
      <c r="G6" s="19"/>
      <c r="H6" s="19"/>
    </row>
    <row r="7" spans="2:14" x14ac:dyDescent="0.25">
      <c r="E7" s="36" t="s">
        <v>72</v>
      </c>
      <c r="F7" s="36"/>
      <c r="G7" s="36" t="s">
        <v>73</v>
      </c>
      <c r="H7" s="36"/>
      <c r="I7" s="25" t="s">
        <v>71</v>
      </c>
    </row>
    <row r="8" spans="2:14" ht="31.15" customHeight="1" x14ac:dyDescent="0.25">
      <c r="B8" s="65" t="s">
        <v>74</v>
      </c>
      <c r="C8" s="65"/>
      <c r="D8" s="65"/>
      <c r="E8" s="66">
        <f>+'2. Análisis de vulnerabilidad'!I5</f>
        <v>1</v>
      </c>
      <c r="F8" s="66"/>
      <c r="G8" s="66">
        <f>+I5</f>
        <v>1</v>
      </c>
      <c r="H8" s="66"/>
      <c r="I8" s="28">
        <f>+IFERROR(E8+G8,"")</f>
        <v>2</v>
      </c>
    </row>
    <row r="9" spans="2:14" s="11" customFormat="1" ht="8.4499999999999993" customHeight="1" x14ac:dyDescent="0.25">
      <c r="B9" s="20"/>
      <c r="C9" s="20"/>
      <c r="D9" s="20"/>
      <c r="E9" s="19"/>
      <c r="F9" s="19"/>
      <c r="G9" s="19"/>
      <c r="H9" s="19"/>
      <c r="I9" s="18"/>
    </row>
    <row r="10" spans="2:14" s="11" customFormat="1" ht="16.5" customHeight="1" x14ac:dyDescent="0.25">
      <c r="B10" s="2"/>
      <c r="C10" s="2"/>
      <c r="D10" s="2"/>
      <c r="E10" s="36" t="s">
        <v>75</v>
      </c>
      <c r="F10" s="36"/>
      <c r="G10" s="36" t="s">
        <v>76</v>
      </c>
      <c r="H10" s="36"/>
      <c r="I10" s="25" t="s">
        <v>71</v>
      </c>
    </row>
    <row r="11" spans="2:14" s="11" customFormat="1" ht="31.15" customHeight="1" x14ac:dyDescent="0.25">
      <c r="B11" s="65" t="s">
        <v>77</v>
      </c>
      <c r="C11" s="65"/>
      <c r="D11" s="65"/>
      <c r="E11" s="66">
        <f>+(MAX('1. Identif_ evaluac amenaza'!$J$54:$J$71)*MAX('1. Identif_ evaluac amenaza'!$O$54:$O$71))+IF(COUNTIF('1. Identif_ evaluac amenaza'!$C$18:$C$37,"Si")&gt;0,1)</f>
        <v>17</v>
      </c>
      <c r="F11" s="66"/>
      <c r="G11" s="66">
        <f>+I8</f>
        <v>2</v>
      </c>
      <c r="H11" s="66"/>
      <c r="I11" s="28">
        <f>+IFERROR(E11*G11,0)</f>
        <v>34</v>
      </c>
    </row>
    <row r="12" spans="2:14" s="18" customFormat="1" x14ac:dyDescent="0.25">
      <c r="B12" s="19"/>
      <c r="C12" s="19"/>
      <c r="D12" s="19"/>
      <c r="E12" s="19"/>
      <c r="F12" s="19"/>
      <c r="G12" s="19"/>
      <c r="H12" s="19"/>
      <c r="I12" s="19"/>
    </row>
    <row r="13" spans="2:14" ht="31.5" x14ac:dyDescent="0.25">
      <c r="B13" s="24" t="s">
        <v>78</v>
      </c>
      <c r="C13" s="25" t="s">
        <v>79</v>
      </c>
      <c r="D13" s="36" t="s">
        <v>80</v>
      </c>
      <c r="E13" s="36"/>
      <c r="F13" s="36"/>
      <c r="G13" s="36"/>
      <c r="H13" s="36"/>
      <c r="I13" s="36"/>
      <c r="J13" s="26"/>
      <c r="K13" s="26"/>
      <c r="L13" s="26"/>
      <c r="M13" s="26"/>
      <c r="N13" s="26"/>
    </row>
    <row r="14" spans="2:14" s="8" customFormat="1" ht="87" customHeight="1" x14ac:dyDescent="0.25">
      <c r="B14" s="9" t="str">
        <f>+IFERROR(IF(C14&gt;66,"Alto",IF(C14&gt;=33,"Medio",IF(C14&gt;=0,"Bajo",""))),0)</f>
        <v>Bajo</v>
      </c>
      <c r="C14" s="22">
        <f>+((I11-$C$29)/$C$30)*100</f>
        <v>25</v>
      </c>
      <c r="D14" s="67" t="str">
        <f>+IFERROR(IF(C14&gt;66,"El proyecto puede verse afectado por condiciones de riesgo y requiere incorporar medidas de reducción de la vulnerabilidad. Si el costo de incorporar estas medidas es muy alto en relación con la inversión que pretende hacerse el proyecto no es sostenible.",IF(C14&gt;=33,"El proyecto tiene condiciones de riesgo que lo hacen vulnerable, y se deben incorporan las medidas de reducción de vulnerabilidad, para que este sea sostenible y pueda viabilizarse.",IF(C14&gt;=0,"El proyecto no presenta riesgos significativos en su ejecución.",""))),0)</f>
        <v>El proyecto no presenta riesgos significativos en su ejecución.</v>
      </c>
      <c r="E14" s="67"/>
      <c r="F14" s="67"/>
      <c r="G14" s="67"/>
      <c r="H14" s="67"/>
      <c r="I14" s="67"/>
    </row>
    <row r="16" spans="2:14" ht="15.6" customHeight="1" x14ac:dyDescent="0.25">
      <c r="B16" s="36" t="s">
        <v>81</v>
      </c>
      <c r="C16" s="36"/>
      <c r="D16" s="36"/>
      <c r="E16" s="36"/>
      <c r="F16" s="36"/>
      <c r="G16" s="36"/>
      <c r="H16" s="36"/>
      <c r="I16" s="36"/>
    </row>
    <row r="17" spans="2:9" ht="15.6" customHeight="1" x14ac:dyDescent="0.25">
      <c r="B17" s="67" t="s">
        <v>105</v>
      </c>
      <c r="C17" s="67"/>
      <c r="D17" s="67"/>
      <c r="E17" s="67"/>
      <c r="F17" s="67"/>
      <c r="G17" s="67"/>
      <c r="H17" s="67"/>
      <c r="I17" s="67"/>
    </row>
    <row r="18" spans="2:9" x14ac:dyDescent="0.25">
      <c r="B18" s="73" t="s">
        <v>82</v>
      </c>
      <c r="C18" s="73"/>
      <c r="D18" s="73"/>
      <c r="E18" s="73"/>
      <c r="F18" s="73"/>
      <c r="G18" s="73"/>
      <c r="H18" s="73"/>
      <c r="I18" s="73"/>
    </row>
    <row r="19" spans="2:9" x14ac:dyDescent="0.25">
      <c r="B19" s="73" t="s">
        <v>82</v>
      </c>
      <c r="C19" s="73"/>
      <c r="D19" s="73"/>
      <c r="E19" s="73"/>
      <c r="F19" s="73"/>
      <c r="G19" s="73"/>
      <c r="H19" s="73"/>
      <c r="I19" s="73"/>
    </row>
    <row r="20" spans="2:9" x14ac:dyDescent="0.25">
      <c r="B20" s="73" t="s">
        <v>82</v>
      </c>
      <c r="C20" s="73"/>
      <c r="D20" s="73"/>
      <c r="E20" s="73"/>
      <c r="F20" s="73"/>
      <c r="G20" s="73"/>
      <c r="H20" s="73"/>
      <c r="I20" s="73"/>
    </row>
    <row r="21" spans="2:9" x14ac:dyDescent="0.25">
      <c r="B21" s="73" t="s">
        <v>82</v>
      </c>
      <c r="C21" s="73"/>
      <c r="D21" s="73"/>
      <c r="E21" s="73"/>
      <c r="F21" s="73"/>
      <c r="G21" s="73"/>
      <c r="H21" s="73"/>
      <c r="I21" s="73"/>
    </row>
    <row r="27" spans="2:9" ht="16.149999999999999" customHeight="1" x14ac:dyDescent="0.25"/>
    <row r="28" spans="2:9" hidden="1" x14ac:dyDescent="0.25">
      <c r="B28" s="21" t="s">
        <v>83</v>
      </c>
      <c r="C28" s="21">
        <v>136</v>
      </c>
    </row>
    <row r="29" spans="2:9" hidden="1" x14ac:dyDescent="0.25">
      <c r="B29" s="21" t="s">
        <v>84</v>
      </c>
      <c r="C29" s="21">
        <v>0</v>
      </c>
    </row>
    <row r="30" spans="2:9" hidden="1" x14ac:dyDescent="0.25">
      <c r="B30" s="21" t="s">
        <v>85</v>
      </c>
      <c r="C30" s="21">
        <f>+C28-C29</f>
        <v>136</v>
      </c>
    </row>
  </sheetData>
  <mergeCells count="24">
    <mergeCell ref="B19:I19"/>
    <mergeCell ref="B20:I20"/>
    <mergeCell ref="B21:I21"/>
    <mergeCell ref="B16:I16"/>
    <mergeCell ref="B17:I17"/>
    <mergeCell ref="B18:I18"/>
    <mergeCell ref="B2:I2"/>
    <mergeCell ref="B5:D5"/>
    <mergeCell ref="B8:D8"/>
    <mergeCell ref="E4:F4"/>
    <mergeCell ref="E5:F5"/>
    <mergeCell ref="G5:H5"/>
    <mergeCell ref="G4:H4"/>
    <mergeCell ref="E7:F7"/>
    <mergeCell ref="G7:H7"/>
    <mergeCell ref="E8:F8"/>
    <mergeCell ref="G8:H8"/>
    <mergeCell ref="G10:H10"/>
    <mergeCell ref="B11:D11"/>
    <mergeCell ref="E11:F11"/>
    <mergeCell ref="G11:H11"/>
    <mergeCell ref="D14:I14"/>
    <mergeCell ref="D13:I13"/>
    <mergeCell ref="E10:F10"/>
  </mergeCells>
  <pageMargins left="0.7" right="0.7" top="0.75" bottom="0.75" header="0.3" footer="0.3"/>
  <pageSetup scale="9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zoomScale="140" zoomScaleNormal="140" workbookViewId="0">
      <selection activeCell="D4" sqref="D4"/>
    </sheetView>
  </sheetViews>
  <sheetFormatPr baseColWidth="10" defaultColWidth="11.42578125" defaultRowHeight="15" x14ac:dyDescent="0.25"/>
  <cols>
    <col min="2" max="2" width="32.140625" customWidth="1"/>
    <col min="3" max="3" width="14.140625" customWidth="1"/>
  </cols>
  <sheetData>
    <row r="2" spans="2:6" x14ac:dyDescent="0.25">
      <c r="B2" t="s">
        <v>21</v>
      </c>
      <c r="C2" t="s">
        <v>86</v>
      </c>
      <c r="D2" t="s">
        <v>57</v>
      </c>
      <c r="E2" t="s">
        <v>87</v>
      </c>
      <c r="F2">
        <v>0</v>
      </c>
    </row>
    <row r="3" spans="2:6" x14ac:dyDescent="0.25">
      <c r="B3" t="s">
        <v>22</v>
      </c>
      <c r="C3" t="s">
        <v>88</v>
      </c>
      <c r="D3" t="s">
        <v>89</v>
      </c>
      <c r="E3" t="s">
        <v>90</v>
      </c>
      <c r="F3">
        <v>1</v>
      </c>
    </row>
    <row r="4" spans="2:6" x14ac:dyDescent="0.25">
      <c r="B4" t="s">
        <v>23</v>
      </c>
      <c r="C4" t="s">
        <v>91</v>
      </c>
      <c r="D4" t="s">
        <v>92</v>
      </c>
      <c r="E4" t="s">
        <v>93</v>
      </c>
      <c r="F4">
        <v>2</v>
      </c>
    </row>
    <row r="5" spans="2:6" x14ac:dyDescent="0.25">
      <c r="B5" t="s">
        <v>24</v>
      </c>
      <c r="E5" t="s">
        <v>94</v>
      </c>
      <c r="F5">
        <v>3</v>
      </c>
    </row>
    <row r="6" spans="2:6" x14ac:dyDescent="0.25">
      <c r="B6" t="s">
        <v>25</v>
      </c>
      <c r="E6" t="s">
        <v>95</v>
      </c>
      <c r="F6">
        <v>4</v>
      </c>
    </row>
    <row r="7" spans="2:6" x14ac:dyDescent="0.25">
      <c r="B7" t="s">
        <v>26</v>
      </c>
      <c r="E7" t="s">
        <v>96</v>
      </c>
    </row>
    <row r="8" spans="2:6" x14ac:dyDescent="0.25">
      <c r="B8" t="s">
        <v>27</v>
      </c>
      <c r="E8" t="s">
        <v>97</v>
      </c>
    </row>
    <row r="9" spans="2:6" x14ac:dyDescent="0.25">
      <c r="B9" t="s">
        <v>28</v>
      </c>
    </row>
    <row r="10" spans="2:6" x14ac:dyDescent="0.25">
      <c r="B10" t="s">
        <v>29</v>
      </c>
    </row>
    <row r="11" spans="2:6" x14ac:dyDescent="0.25">
      <c r="B11" t="s">
        <v>30</v>
      </c>
    </row>
    <row r="12" spans="2:6" x14ac:dyDescent="0.25">
      <c r="B12" t="s">
        <v>31</v>
      </c>
    </row>
    <row r="13" spans="2:6" x14ac:dyDescent="0.25">
      <c r="B13" t="s">
        <v>32</v>
      </c>
    </row>
    <row r="14" spans="2:6" x14ac:dyDescent="0.25">
      <c r="B14" t="s">
        <v>33</v>
      </c>
    </row>
    <row r="15" spans="2:6" x14ac:dyDescent="0.25">
      <c r="B15" t="s">
        <v>34</v>
      </c>
    </row>
    <row r="16" spans="2:6" x14ac:dyDescent="0.25">
      <c r="B16" t="s">
        <v>35</v>
      </c>
    </row>
    <row r="17" spans="2:2" x14ac:dyDescent="0.25">
      <c r="B17" t="s">
        <v>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Identif_ evaluac amenaza</vt:lpstr>
      <vt:lpstr>2. Análisis de vulnerabilidad</vt:lpstr>
      <vt:lpstr>3. Evaluación del riesgo</vt:lpstr>
      <vt:lpstr>Listas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Cepeda Gomez</dc:creator>
  <cp:lastModifiedBy>Vergara Mercado, Monica, Enel Colombia Externo</cp:lastModifiedBy>
  <cp:revision/>
  <cp:lastPrinted>2019-01-28T13:55:57Z</cp:lastPrinted>
  <dcterms:created xsi:type="dcterms:W3CDTF">2017-06-16T17:20:24Z</dcterms:created>
  <dcterms:modified xsi:type="dcterms:W3CDTF">2019-01-28T14:21:58Z</dcterms:modified>
</cp:coreProperties>
</file>