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030"/>
  <workbookPr/>
  <mc:AlternateContent xmlns:mc="http://schemas.openxmlformats.org/markup-compatibility/2006">
    <mc:Choice Requires="x15">
      <x15ac:absPath xmlns:x15ac="http://schemas.microsoft.com/office/spreadsheetml/2010/11/ac" url="\\epm-file\0200\0264 Proyectos\PROYECTOS OBRAS x  IMPUESTOS\Alcantarillado Barrio Obrero\L.C.3. Contrataciónes\LT 3.4 Contratacion Obra civil\TDR - Feb - 2019\"/>
    </mc:Choice>
  </mc:AlternateContent>
  <bookViews>
    <workbookView xWindow="0" yWindow="0" windowWidth="24000" windowHeight="9195"/>
  </bookViews>
  <sheets>
    <sheet name="form 4." sheetId="1" r:id="rId1"/>
  </sheets>
  <definedNames>
    <definedName name="_xlnm._FilterDatabase" localSheetId="0" hidden="1">'form 4.'!$A$8:$I$341</definedName>
    <definedName name="_xlnm.Print_Area" localSheetId="0">'form 4.'!$A$3:$H$356</definedName>
    <definedName name="_xlnm.Print_Titles" localSheetId="0">'form 4.'!$7:$7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5" i="1" l="1"/>
  <c r="H227" i="1"/>
  <c r="H228" i="1"/>
  <c r="H230" i="1"/>
  <c r="H231" i="1"/>
  <c r="H232" i="1"/>
  <c r="H233" i="1"/>
  <c r="H234" i="1"/>
  <c r="H238" i="1"/>
  <c r="H220" i="1"/>
  <c r="H216" i="1"/>
  <c r="H213" i="1"/>
  <c r="H208" i="1"/>
  <c r="H188" i="1"/>
  <c r="H183" i="1"/>
  <c r="H182" i="1" s="1"/>
  <c r="H174" i="1"/>
  <c r="H162" i="1"/>
  <c r="H156" i="1"/>
  <c r="H124" i="1"/>
  <c r="H121" i="1"/>
  <c r="H118" i="1"/>
  <c r="H89" i="1"/>
  <c r="H83" i="1"/>
  <c r="H76" i="1"/>
  <c r="H69" i="1"/>
  <c r="H66" i="1"/>
  <c r="H61" i="1"/>
  <c r="H53" i="1"/>
  <c r="H47" i="1" s="1"/>
  <c r="H48" i="1"/>
  <c r="H45" i="1"/>
  <c r="H34" i="1"/>
  <c r="H33" i="1"/>
  <c r="H30" i="1"/>
  <c r="H26" i="1"/>
  <c r="H23" i="1"/>
  <c r="H21" i="1"/>
  <c r="H15" i="1"/>
  <c r="H13" i="1"/>
  <c r="H9" i="1"/>
  <c r="H29" i="1"/>
  <c r="H11" i="1"/>
  <c r="H10" i="1"/>
  <c r="H187" i="1" l="1"/>
  <c r="H123" i="1"/>
  <c r="H65" i="1"/>
  <c r="H166" i="1" l="1"/>
  <c r="H332" i="1" l="1"/>
  <c r="H46" i="1"/>
  <c r="H82" i="1" l="1"/>
  <c r="H54" i="1"/>
  <c r="H14" i="1"/>
  <c r="H16" i="1"/>
  <c r="H17" i="1"/>
  <c r="H18" i="1"/>
  <c r="H19" i="1"/>
  <c r="H20" i="1"/>
  <c r="H22" i="1"/>
  <c r="H24" i="1"/>
  <c r="H25" i="1"/>
  <c r="H27" i="1"/>
  <c r="H28" i="1"/>
  <c r="H31" i="1"/>
  <c r="H32" i="1"/>
  <c r="H35" i="1"/>
  <c r="H36" i="1"/>
  <c r="H37" i="1"/>
  <c r="H38" i="1"/>
  <c r="H39" i="1"/>
  <c r="H40" i="1"/>
  <c r="H41" i="1"/>
  <c r="H42" i="1"/>
  <c r="H43" i="1"/>
  <c r="H44" i="1"/>
  <c r="H49" i="1"/>
  <c r="H50" i="1"/>
  <c r="H51" i="1"/>
  <c r="H52" i="1"/>
  <c r="H55" i="1"/>
  <c r="H56" i="1"/>
  <c r="H57" i="1"/>
  <c r="H58" i="1"/>
  <c r="H59" i="1"/>
  <c r="H60" i="1"/>
  <c r="H62" i="1"/>
  <c r="H63" i="1"/>
  <c r="H64" i="1"/>
  <c r="H67" i="1"/>
  <c r="H68" i="1"/>
  <c r="H70" i="1"/>
  <c r="H71" i="1"/>
  <c r="H72" i="1"/>
  <c r="H73" i="1"/>
  <c r="H74" i="1"/>
  <c r="H75" i="1"/>
  <c r="H77" i="1"/>
  <c r="H78" i="1"/>
  <c r="H79" i="1"/>
  <c r="H80" i="1"/>
  <c r="H81" i="1"/>
  <c r="H84" i="1"/>
  <c r="H85" i="1"/>
  <c r="H86" i="1"/>
  <c r="H87" i="1"/>
  <c r="H88"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9" i="1"/>
  <c r="H120" i="1"/>
  <c r="H122"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7" i="1"/>
  <c r="H158" i="1"/>
  <c r="H159" i="1"/>
  <c r="H160" i="1"/>
  <c r="H161" i="1"/>
  <c r="H163" i="1"/>
  <c r="H164" i="1"/>
  <c r="H165" i="1"/>
  <c r="H167" i="1"/>
  <c r="H169" i="1"/>
  <c r="H170" i="1"/>
  <c r="H171" i="1"/>
  <c r="H172" i="1"/>
  <c r="H173" i="1"/>
  <c r="H175" i="1"/>
  <c r="H176" i="1"/>
  <c r="H177" i="1"/>
  <c r="H178" i="1"/>
  <c r="H179" i="1"/>
  <c r="H180" i="1"/>
  <c r="H181" i="1"/>
  <c r="H184" i="1"/>
  <c r="H185" i="1"/>
  <c r="H186" i="1"/>
  <c r="H189" i="1"/>
  <c r="H190" i="1"/>
  <c r="H191" i="1"/>
  <c r="H192" i="1"/>
  <c r="H193" i="1"/>
  <c r="H194" i="1"/>
  <c r="H195" i="1"/>
  <c r="H196" i="1"/>
  <c r="H197" i="1"/>
  <c r="H198" i="1"/>
  <c r="H199" i="1"/>
  <c r="H200" i="1"/>
  <c r="H201" i="1"/>
  <c r="H202" i="1"/>
  <c r="H203" i="1"/>
  <c r="H204" i="1"/>
  <c r="H205" i="1"/>
  <c r="H206" i="1"/>
  <c r="H207" i="1"/>
  <c r="H209" i="1"/>
  <c r="H210" i="1"/>
  <c r="H211" i="1"/>
  <c r="H212" i="1"/>
  <c r="H214" i="1"/>
  <c r="H215" i="1"/>
  <c r="H217" i="1"/>
  <c r="H218" i="1"/>
  <c r="H219" i="1"/>
  <c r="H221" i="1"/>
  <c r="H222" i="1"/>
  <c r="H223" i="1"/>
  <c r="H224" i="1"/>
  <c r="H225" i="1"/>
  <c r="H226" i="1"/>
  <c r="H229" i="1"/>
  <c r="H235" i="1"/>
  <c r="H236" i="1"/>
  <c r="H237" i="1"/>
  <c r="H240" i="1"/>
  <c r="H241" i="1"/>
  <c r="H242" i="1"/>
  <c r="H243" i="1"/>
  <c r="H244" i="1"/>
  <c r="H245" i="1"/>
  <c r="H246" i="1"/>
  <c r="H247" i="1"/>
  <c r="H248" i="1"/>
  <c r="H249" i="1"/>
  <c r="H250" i="1"/>
  <c r="H251" i="1"/>
  <c r="H252" i="1"/>
  <c r="H253" i="1"/>
  <c r="H254" i="1"/>
  <c r="H255" i="1"/>
  <c r="H256" i="1"/>
  <c r="H257" i="1"/>
  <c r="H259" i="1"/>
  <c r="H260" i="1"/>
  <c r="H261" i="1"/>
  <c r="H262" i="1"/>
  <c r="H263" i="1"/>
  <c r="H265" i="1"/>
  <c r="H266" i="1"/>
  <c r="H267" i="1"/>
  <c r="H268" i="1"/>
  <c r="H269"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7" i="1"/>
  <c r="H308" i="1"/>
  <c r="H309" i="1"/>
  <c r="H310" i="1"/>
  <c r="H311" i="1"/>
  <c r="H312" i="1"/>
  <c r="H313" i="1"/>
  <c r="H314" i="1"/>
  <c r="H315" i="1"/>
  <c r="H316" i="1"/>
  <c r="H318" i="1"/>
  <c r="H319" i="1"/>
  <c r="H320" i="1"/>
  <c r="H322" i="1"/>
  <c r="H323" i="1"/>
  <c r="H324" i="1"/>
  <c r="H325" i="1"/>
  <c r="H326" i="1"/>
  <c r="H327" i="1"/>
  <c r="H328" i="1"/>
  <c r="H329" i="1"/>
  <c r="H330" i="1"/>
  <c r="H331" i="1"/>
  <c r="H333" i="1"/>
  <c r="H334" i="1"/>
  <c r="H335" i="1"/>
  <c r="H336" i="1"/>
  <c r="H337" i="1"/>
  <c r="H338" i="1"/>
  <c r="H339" i="1"/>
  <c r="H340" i="1"/>
  <c r="H341" i="1"/>
  <c r="H258" i="1" l="1"/>
  <c r="H321" i="1"/>
  <c r="H317" i="1"/>
  <c r="H306" i="1"/>
  <c r="H270" i="1"/>
  <c r="H264" i="1"/>
  <c r="H239" i="1"/>
  <c r="H168" i="1"/>
  <c r="H12" i="1" l="1"/>
  <c r="H352" i="1" l="1"/>
  <c r="H354" i="1" s="1"/>
  <c r="H350" i="1"/>
  <c r="H356" i="1" l="1"/>
</calcChain>
</file>

<file path=xl/sharedStrings.xml><?xml version="1.0" encoding="utf-8"?>
<sst xmlns="http://schemas.openxmlformats.org/spreadsheetml/2006/main" count="894" uniqueCount="514">
  <si>
    <t>NORMAS Y ESPECIFICACIONES TECNICAS</t>
  </si>
  <si>
    <t>ÍTEM</t>
  </si>
  <si>
    <t>DESCRIPCIÓN</t>
  </si>
  <si>
    <t>UNIDAD</t>
  </si>
  <si>
    <t>CANTIDAD TOTAL</t>
  </si>
  <si>
    <t>VALOR UNITARIO</t>
  </si>
  <si>
    <t>VALOR TOTAL</t>
  </si>
  <si>
    <t>ACTIVIDADES PRELIMINARES</t>
  </si>
  <si>
    <t xml:space="preserve">Desmonte y limpieza </t>
  </si>
  <si>
    <t>m²</t>
  </si>
  <si>
    <t>105, 105,</t>
  </si>
  <si>
    <t>m3</t>
  </si>
  <si>
    <t>MOVIMIENTO DE TIERRA</t>
  </si>
  <si>
    <t>EXCAVACION</t>
  </si>
  <si>
    <t>201.201A1</t>
  </si>
  <si>
    <t/>
  </si>
  <si>
    <t>LLENOS COMPACTADOS</t>
  </si>
  <si>
    <t>204.204A1</t>
  </si>
  <si>
    <t>Lleno y apisonado de zanjas y apiques con material seleccionado de la excavación.</t>
  </si>
  <si>
    <t>Lleno y apisonado de zanjas y apiques con material de préstamo (incluye compactación)</t>
  </si>
  <si>
    <t>Lleno y apisonado de zanjas y apiques con arenilla para protección de tubería (incluye compactación)</t>
  </si>
  <si>
    <t>Lleno y apisonado de zanjas y apiques con base granular</t>
  </si>
  <si>
    <t>404.204A2</t>
  </si>
  <si>
    <t>S.T.C. de lleno con Triturado para cimentación de tubería</t>
  </si>
  <si>
    <t>DISPOSICIÓN DE MATERIALES SOBRANTES</t>
  </si>
  <si>
    <t>205.205.A1</t>
  </si>
  <si>
    <t>Cargue con maquinaria, retiro y disposición final de material sobrante a cualquier distancia</t>
  </si>
  <si>
    <t>DEMOLICION DE CORDON Y CUNETA EN CONCRETO,</t>
  </si>
  <si>
    <t>105.1, 105.1.A1</t>
  </si>
  <si>
    <t xml:space="preserve">Demolición de cordones </t>
  </si>
  <si>
    <t>m</t>
  </si>
  <si>
    <t>Demolición de cunetas</t>
  </si>
  <si>
    <t>RECONSTRUCCIÓN DE CORDON Y CUNETA EN CONCRETO,</t>
  </si>
  <si>
    <t>402, 401A1</t>
  </si>
  <si>
    <t>Construcción o reconstrucción de cordón en concreto, vaciado o prefabricado de 3 caras.  (Ver esquemas 1,2 y 3 NEGC 402).</t>
  </si>
  <si>
    <t>401, 402.A.1</t>
  </si>
  <si>
    <t xml:space="preserve">309, 403, </t>
  </si>
  <si>
    <t>Retiro y colocación de adoquines</t>
  </si>
  <si>
    <t>m2</t>
  </si>
  <si>
    <t>PAVIMENTO</t>
  </si>
  <si>
    <t xml:space="preserve">Suministro, transporte y Colocación de concreto para la  reconstrucción de pavimentos rígidos con módulo de rotura igual o superior a 28MPa , para parcheo de zanjas y apiques. </t>
  </si>
  <si>
    <t>SUMINISTRO, TRANSPORTE Y COLOCACIÓN DE TUBERIA Y ACCESORIO EN GRP DIAMETRO 300 MM</t>
  </si>
  <si>
    <t>TUBERIA Y ACCESORIOS PARA ACUEDUCTO GRP DIAMETRO 300 MM</t>
  </si>
  <si>
    <t>und</t>
  </si>
  <si>
    <t>Suministro, Transporte y instalación  de Codo GRP 90°x300mm PN16 SN 2500 BXL, se debe incluir los soportes y anclajes del accesorio.</t>
  </si>
  <si>
    <t>Suministro, Transporte y instalación  de Codo GRP 25x300mm PN16 SN 2500 LXL, se debe incluir los soportes y anclajes del accesorio.</t>
  </si>
  <si>
    <t>Suministro, Transporte y instalación  de Codo GRP 45°x300mm PN16 SN 2500 LXL, se debe incluir los soportes y anclajes del accesorio.</t>
  </si>
  <si>
    <t>Suministro, Transporte y instalación  de Niple GRP DN 300mm PN16 SN2500 L=1m BXL, se debe incluir los soportes y anclajes del accesorio.</t>
  </si>
  <si>
    <t>Suministro, Transporte y instalación  de Niple GRP DN 300mm PN16 SN2500 L=0,6m BXB, se debe incluir los soportes y anclajes del accesorio.</t>
  </si>
  <si>
    <t>Suministro, Transporte y instalación  de Reducción GRP 300mmx160mm PN16 SN 2500 LxB, se debe incluir los soportes y anclajes del accesorio.</t>
  </si>
  <si>
    <t>CONCRETOS</t>
  </si>
  <si>
    <t>CONCRETOS PARA CERRAMIENTO PERIMETRAL</t>
  </si>
  <si>
    <t>503, 409</t>
  </si>
  <si>
    <t>CONCRETOS PARA CASETA DE BOMBEO Y LOSA DEL TANQUE DE PISO LA LUCILA II</t>
  </si>
  <si>
    <t>Suministro, transporte y colocación de Solado en concreto de f`c = 140 kg/cm2, e = 5cm</t>
  </si>
  <si>
    <t>501, 502</t>
  </si>
  <si>
    <t xml:space="preserve">MAMPOSTERÍA </t>
  </si>
  <si>
    <t>STC Mampostería en bloque de concreto 0,20*0,20*0,40m ranurado ambas caras con mortero1:6 (Tres hiladas)</t>
  </si>
  <si>
    <t>ACERO DE REFUERZO Y CERRAMIENTO</t>
  </si>
  <si>
    <t xml:space="preserve">ACERO DE REFUERZO FY = 60.000 PSI y FY = 70.000 PSI </t>
  </si>
  <si>
    <t>Suministro, transporte, corte, figuración y colocación de Acero de refuerzo fy = 60.000 Psi</t>
  </si>
  <si>
    <t>Kg</t>
  </si>
  <si>
    <t>Suministro, transporte, corte, figuración y colocación de Acero de refuerzo fy = 70.000 Psi</t>
  </si>
  <si>
    <t>SUMINISTRO TRANSPORTE Y COLOCACIÓN ACERO GALVANIZADO</t>
  </si>
  <si>
    <t>Suministro, transporte y colocación de tubo galvanizado de 2" tipo pesado L=2.5 m más la instalación del gallinazo en la parte superior con deflexiones en el extremo superior izquierdo y derecho de 60º, longitud 0.50m, para la instalación de concertina (Incluye tapón metálico, soldadura y todo lo necesario para la instalación de la concertina)</t>
  </si>
  <si>
    <t>Suministro, transporte y colocación de tubo galvanizado de 2" tipo pesado para arriostramiento</t>
  </si>
  <si>
    <t>SUMINISTRO TRANSPORTE Y COLOCACIÓN DE PUERTAS Y VENTANAS PARA CASETA DE BOMBEO</t>
  </si>
  <si>
    <t>1905, 1906</t>
  </si>
  <si>
    <t>Suministro, transporte y colocación de Ventana (incluye el revoque, filetes,  ranuras, el marco de aluminio anodizado, vidrios templado de seguridad 4+4 laminado, reja según Esquemas 01- 03 de las NEGC 1905 y NEGC 1906 y demás accesorios para su instalación) corrediza, con perfilería y marco en aluminio anodizado, vidrio fijo de 5 mm. De 1,2 m x 1,60 m.  Tipo V2</t>
  </si>
  <si>
    <t>Suministro, transporte y colocación de Ventana (incluye el revoque, filetes,  ranuras, el marco de aluminio anodizado, vidrios templado de seguridad 4+4 laminado, reja según Esquemas 01- 03 de las NEGC 1905 y NEGC 1906 y demás accesorios para su instalación) corrediza, con perfilería y marco en aluminio anodizado, vidrio fijo de 5 mm. De 0,8 m x 1,60 m.  Tipo V5</t>
  </si>
  <si>
    <t>Suministro, transporte y colocación de Ventana (incluye el revoque, filetes,  ranuras, el marco de aluminio anodizado, vidrios templado de seguridad 4+4 laminado, reja según Esquemas 06- 10 de las NEGC 1905 y NEGC 1906 y demás accesorios para su instalación) corrediza, con perfilería y marco en aluminio anodizado, vidrio fijo de 5 mm. De 0,6 m x 1,00 m.  Tipo V3</t>
  </si>
  <si>
    <t>SUMINISTRO TRANSPORTE Y COLOCACIÓN DE ACCESORIOS EN AC PARA  LA TUBERIA DE ACUEDUCTO INSTALADA EN EL TANQUE LA LUCILA Y LA LUCILA II</t>
  </si>
  <si>
    <t xml:space="preserve">ET_AS_ME04_01                      NC_AS_IL01_31                                                        701,1, 704, 705, 706                                   5.6 </t>
  </si>
  <si>
    <t>ET_AS_ME04_02                                      703, 702.1, 706                                               5.7</t>
  </si>
  <si>
    <t>ET_AS_ME06_04                          ET_AS_ME01_06                                   701, 701.1, 701.2                                          5.1</t>
  </si>
  <si>
    <t xml:space="preserve">ET_AS_ME01_06,   ET_AS_ME06_12             701,701.2, 701.3                                           5.3 </t>
  </si>
  <si>
    <t xml:space="preserve">ET_AS_ME01_06                                        701 , 701.2,                                        7.4,7.5, 7.9  </t>
  </si>
  <si>
    <t>INSTALACIÓN HIDRÁULICA Y SANITARIA</t>
  </si>
  <si>
    <t>807, 810, 811</t>
  </si>
  <si>
    <t xml:space="preserve">Suministro, transporte y colocación concreto para cámara de inspección de diámetro 1,2 m in situ de 0 a 4 m, incluye: mesa, cañuela, cono y cilindro, corte, figuración y colocación del refuerzos, abocado de tubería y resane en cualquier diámetro 
Diámetro de 1,20 m. Ver Esquema 1-NEGC 807
</t>
  </si>
  <si>
    <t>811, 807</t>
  </si>
  <si>
    <t>Suministro, transporte e instalación de tubería PVC para alcantarillado S8, unión mecánica, de: 284 mm de diámetro interno (16"), incluye nivelación</t>
  </si>
  <si>
    <t>Suministro, transporte e instalación de tubería PVC para alcantarillado S8, unión mecánica, de: 145 mm de diámetro interno (6"), incluye nivelación</t>
  </si>
  <si>
    <t>Suministro, transporte e instalación de tubería PVC-sanitaria de 50 mm (2") de diámetro</t>
  </si>
  <si>
    <t>Suministro, transporte e instalación de tubería PVC-sanitaria de 100 mm (4") de diámetro</t>
  </si>
  <si>
    <t>Suministro, transporte e instalación de codo 90° o 45° PVC-sanitaria de 50 mm (2") de diámetro</t>
  </si>
  <si>
    <t>Suministro, transporte e instalación de codo 90° PVC-sanitaria de 100 mm (4") de diámetro</t>
  </si>
  <si>
    <t>Suministro, transporte e instalación de yee PVC-sanitaria de 50 mm (2") de diámetro</t>
  </si>
  <si>
    <t>Suministro, transporte e instalación de yee PVC-sanitaria de 100 mm (4") de diámetro</t>
  </si>
  <si>
    <t>Suministro, transporte e instalación de reducción PVC-sanitaria de100mm a 50 mm (4" a 2") de diámetro</t>
  </si>
  <si>
    <t>Suministro, transporte e instalación de aparatos sanitarios: Lavamanos tipo Acuario o equivalente, incluye grifería y desagüe</t>
  </si>
  <si>
    <t>Suministro, transporte e instalación de aparatos sanitarios: Sanitario tipo Acuario o equivalente, incluye grifería</t>
  </si>
  <si>
    <t>Suministro, transporte e instalación de aparatos sanitarios: Juego de incrustaciones (1 papelera, 2 toalleros y 2 jaboneras, capillero).</t>
  </si>
  <si>
    <t>Suministro, transporte y construcción de Lava escobas  en granito pulido impermeabilizado 0.4*0.4 (incluye grifería y desagüe)</t>
  </si>
  <si>
    <t>Suministro, transporte y construcción Tubería d=20 mm de polietileno, RDE 9 PN 16</t>
  </si>
  <si>
    <t>Silleta socket PN 16, agua de 110mm con salida 20 mm</t>
  </si>
  <si>
    <t>Suministro, transporte e instalación de Tubería acueducto PVC, diámetro 13 mm (1/2")</t>
  </si>
  <si>
    <t xml:space="preserve">Suministro, transporte y construcción Adaptador polietileno hembra o macho 1/2" 20 mm </t>
  </si>
  <si>
    <t xml:space="preserve">Suministro, transporte y construcción Registro corte antifraude 20mm </t>
  </si>
  <si>
    <t>Suministro, transporte y construcción de caja de medidor de 1/2" en concreto de 21 Mpa (210Kg/cm2) de 35x50 cm, espesor de 0,05 m,  incluye instalación de la tapa metálica.</t>
  </si>
  <si>
    <t>Suministro, transporte e instalación de accesorios de acueducto para abasto, reparaciones, reubicaciones y empalmes provisionales en PVC-presión 100 Psi diámetro de 13 mm (1/2") (codo, medio codo, tee, uniones, adaptadores machos y hembras, tapón)</t>
  </si>
  <si>
    <t>Suministro, transporte e instalación de cinta señalización redes de acueducto</t>
  </si>
  <si>
    <t>501, 501.A.2</t>
  </si>
  <si>
    <t>ENCHAPES Y BALDOSAS</t>
  </si>
  <si>
    <t>REFERENCIACIÓN DE REDES POR ELEMENTO (INCLUYE RECOPILACIÓN DE INFORMACIÓN DE CAMPO, CUADROS EN EXCEL, ACTUALIZACIÓN Y ENTREGA DE PLANOS)</t>
  </si>
  <si>
    <t>414
Según manual de referenciación última versión, AGU-TRS-TRP-030-00-00</t>
  </si>
  <si>
    <t>SISTEMA DE BOMBEO DESDE TANQUE PRINCIPAL DE 1500 M3 EN LA PPAP VILLA MARIA HASTA TANQUE BAJO DE 2000 M3 EN LA LUCILA II</t>
  </si>
  <si>
    <t>EQUIPOS ELECTROMECÁNICOS</t>
  </si>
  <si>
    <t>un</t>
  </si>
  <si>
    <t xml:space="preserve">Extracción de tubo de fibra, limpieza y adecuación de pozos para ubicar los tres grupos de bombeo de la Lucila en PPAP para instalar de forma libre soporte con tubo de aislamiento en acero de Ø18 SCH 40. </t>
  </si>
  <si>
    <t>Suministro, transporte, instalación de interruptor de nivel tipo electrodo para ser instalado en tanque de 1500 en PPAP para niveles bajo-bajo y alto-alto</t>
  </si>
  <si>
    <t>INSTRUMENTANCIÓN</t>
  </si>
  <si>
    <t>Suministro, transporte, instalación y puesta en funcionamiento de transmisor de presión IP68 para ser ubicado en manifold de presión cableado a tablero de control, potencia y comunicación 4 - 20mA con rango de 0 a 100 mca</t>
  </si>
  <si>
    <t>Suministro, transporte, instalación y puesta en funcionamiento de manómetro de 0 a 300 bares para ser ubicado en manifold de presión</t>
  </si>
  <si>
    <t>Suministro, transporte, y puesta en operación de celda presión hidrostática, con cable de 10 metros sin empalmes, instalado hasta el tablero de control y potencia con comunicación 4 - 20mA con rango de 0 a 10 mca con tubería PVC de 1” para protección hasta el fondo del tanque principal de 1500 m3 de Lucila</t>
  </si>
  <si>
    <t>TABLEROS DE CONTROL Y POTENCIA</t>
  </si>
  <si>
    <t>SISTEMAS ELÉCTRICOS DE POTENCIA</t>
  </si>
  <si>
    <t>Suministro, transporte e instalación de celda de transformador trifásico de 300 kVA seco</t>
  </si>
  <si>
    <t>Suministro, transporte e instalación de celda de seccionador tripolar bajo carga de 17.5 kV, fusible de 32 A FLC, In 630 A, para transformador trifásico de 300 kVA seco</t>
  </si>
  <si>
    <t>Suministro, transporte e instalación de juego de conos interiores para cable monopolar</t>
  </si>
  <si>
    <t>ACOMETIDA Y CABLEADO ELÉCTRICO</t>
  </si>
  <si>
    <t>ml</t>
  </si>
  <si>
    <t>SISTEMA DE BOMBEO SUMERGIBLE PARA ACHIQUE</t>
  </si>
  <si>
    <t>Suministro, transporte, instalación de interruptor de nivel tipo electrodo para ser instalado en tanque bajo de 2000 m3 en PPAP para niveles bajo-bajo y alto-alto, Incluir botonera y sistema de encendido de la bomba.</t>
  </si>
  <si>
    <t>OPTIMIZACIÓN DEL SISTEMA DE BOMBEO POZO PROFUNDO VILLA MARÍA</t>
  </si>
  <si>
    <t xml:space="preserve">Suministro, transporte, instalación de accesorios de manguera: acoples cónicos de 6", correas de sujeción, etc. </t>
  </si>
  <si>
    <t>6.4, 8.3, 8.7</t>
  </si>
  <si>
    <t>Suministro, transporte, instalación y puesta en funcionamiento de manómetro de 0 a 200 psi para ser ubicado en manifold de presión</t>
  </si>
  <si>
    <t>Suministro, transporte, y puesta en operación de celda presión hidrostática, con cable de 200 metros sin empalmes, instalado hasta el tablero de control y potencia con comunicación 4 - 20mA con rango de 0 a 200 mca con tubería PVC de 1” al interior del pozo</t>
  </si>
  <si>
    <t>SISTEMA DE GENERACIÓN DE HIPOCLORITO DE SODIO IN-SITIU</t>
  </si>
  <si>
    <t xml:space="preserve"> Bomba para dosificación de hipoclorito generado para cloración para caudal de hasta 2 x 200 l/h con sus respectivos accesorios, Bomba para dosificación de hipoclorito generado para precloración para caudal de hasta 150 l/h con sus respectivos accesorios, Bomba para dosificación de hipoclorito generado para postcloración para caudal de hasta 100 l/h con sus respectivos accesorios, Respaldo para equipos de bombeo de dosificación de 200 l/h, con un filtro Y, una válvula de contrapresión y 4 válvulas de inyección</t>
  </si>
  <si>
    <t>Suministro transporte, instalación y puesta en funcionamiento de Controlador monitor de cloro residual con 2 sensores amperométrico de cloro y 2 sensores amperométricos de cloro residual con salida de 4 a 20 mA</t>
  </si>
  <si>
    <t>ADECUACIONES EN SITIO DEL TANQUE ELEVADO 500 M3 LUCILA</t>
  </si>
  <si>
    <t>Suministro, transporte, instalación y puesta en funcionamiento de sistema de radio enlace para transferencia de comunicación y datos desde el tanque elevado Lucila hasta el tanque bajo de La Lucila II</t>
  </si>
  <si>
    <t>PUENTE GRÚA</t>
  </si>
  <si>
    <t>SISTEMA DE REBOMBEO DESDE TANQUE BAJO DE 2000 M3 EN LA LUCILA II HASTA TANQUE ELEVADO DE 500 M3</t>
  </si>
  <si>
    <t>Suministro, transporte, y puesta en operación de celda presión hidrostática, con cable de 15 metros sin empalmes, instalado hasta el tablero de control y potencia con comunicación 4 - 20mA con rango de 0 a 10 mca con tubería PVC de 1” al interior del tanque bajo de 2000 m3</t>
  </si>
  <si>
    <t xml:space="preserve"> Suministro e instalación de viento convencional. Incluye accesorios y elementos para su adecuado funcionamiento (varilla, guardacabos, cable super gx, bloque anclaje, arandela y aislador), según norma RA6-001</t>
  </si>
  <si>
    <t xml:space="preserve"> Suministro, transporte e instalación de caja de piso y según normas de EPM  incluye excavación, botada de material sobrante, concreto, mortero, bloques de concreto, herraje tipo pesado, tapa tipo pesado y demás elementos necesarios para su correcta instalación y funcionamiento según norma RS3-003 de EPM.</t>
  </si>
  <si>
    <t>Suministro e instalación de acometida de iluminación  eléctrica en 3#10 THHN  incluye  conectores, terminales de cobre, encintada  y demás  elementos necesarios para su correcta instalación.</t>
  </si>
  <si>
    <t>Suministro e instalación de acometida de iluminación  eléctrica en 3#12 THHN  incluye  conectores, terminales de cobre, encintada  y demás  elementos necesarios para su correcta instalación.</t>
  </si>
  <si>
    <t>PLANTA ELÉCTRICA GENERADORA</t>
  </si>
  <si>
    <t>SUMINISTRO DE REPUESTOS GENERALES</t>
  </si>
  <si>
    <t>Suministro, transporte de Kit Básico de Reparación. Incluye sellos mecánicos, rodamientos, anillos de desgaste e impulsor para equipos de bombeo sumergibles en PPAP</t>
  </si>
  <si>
    <t>Suministro, transporte de Kit Básico de Reparación. Incluye sellos mecánicos, rodamientos, anillos de desgaste e impulsor para equipos de bombeo de superficie carcaza partida de La Lucila II</t>
  </si>
  <si>
    <t>Suministro, transporte de transmisor de presión IP68 para ser ubicado en manifold de presión cableado a tablero de control, potencia y comunicación 4 - 20mA con rango de 0 a 100 mca</t>
  </si>
  <si>
    <t>Suministro, transporte de manómetro de 0 a 300 bares para ser ubicado en manifold de presión</t>
  </si>
  <si>
    <t>Suministro, transporte de celda presión hidrostática, con cable de 10 metros sin empalmes, instalado hasta el tablero de control y potencia con comunicación 4 - 20mA con rango de 0 a 10 mca</t>
  </si>
  <si>
    <t>Suministro, transporte de celda presión hidrostática, con cable de 200 metros sin empalmes, instalado hasta el tablero de control y potencia con comunicación 4 - 20mA con rango de 0 a 200 mca</t>
  </si>
  <si>
    <t>Suministro, transporte, instalación de interruptor de nivel tipo electrodo</t>
  </si>
  <si>
    <t>COSTO DIRECTO OBRA CIVIL:  (CAPITULOS 1 al 19)</t>
  </si>
  <si>
    <t>A</t>
  </si>
  <si>
    <t>ADMINISTRACIÓN:</t>
  </si>
  <si>
    <t>%</t>
  </si>
  <si>
    <t>a</t>
  </si>
  <si>
    <t>IMPREVISTOS:</t>
  </si>
  <si>
    <t>UTILIDAD:</t>
  </si>
  <si>
    <t xml:space="preserve">IVA SOBRE LA UTILIDAD </t>
  </si>
  <si>
    <t>TOTAL PRESUPUESTO  OBRA CIVIL</t>
  </si>
  <si>
    <t>"A+a"</t>
  </si>
  <si>
    <t>B</t>
  </si>
  <si>
    <t>b</t>
  </si>
  <si>
    <t>TOTAL PRESUPUESTO  SUMINISTROS</t>
  </si>
  <si>
    <t>"B+b"</t>
  </si>
  <si>
    <t>TOTAL PRESUPUESTO  (OBRA CIVIL + SUMINISTROS)</t>
  </si>
  <si>
    <t>Suministro, transporte, instalación y puesta en operación de Gabinete de control con certificación de conformidad de producto RETIE de acuerdo al literal 20.23.1.1, índice de protección IP 65, accesorios internos 
Este equipamiento debe Incluir PLC y todos los elementos necesarios para este equipo para su correcto funcionamiento y uso.
Las prensa estopas y demás accesorios de fijación de cables o tuberías de instalación deberán conservar el grado de protección del tablero.
Nota 1: Se debe garantizar todos los literales del artículo 20.23.1.1 desde el ítem a hasta el h.</t>
  </si>
  <si>
    <t>Suministro, transporte de Válvula Triple Duty Ø8" PN16 regulable para retención y cierre, Patrón recto con conexiones al extremo bridadas ANSI B16.5 clase 150. Pieza 10 Plano 5-8. Incluye tornillería, tuercas, arandelas y empaques</t>
  </si>
  <si>
    <t>Suministro, transporte de Válvulas de bola cierra rápido de 4 tornillos en bronce roscada NPT hembra Ø2" PN20. Incluye tornillería, tuercas, arandelas y empaques</t>
  </si>
  <si>
    <t>Suministro, transporte de Válvula Ventosa metálica de doble cámara y triple efecto Ø1/2", Rosca NPT hembra o bridada ANSI B16.5 clase 150. Incluye tornillería, tuercas, arandelas y empaques</t>
  </si>
  <si>
    <t>Suministro, transporte de Válvula ventosa metálica de doble cámara triple efecto Ø2" PN16, Rosca NPT hembra o bridada ANSI B16.5 clase 150. Incluye tornillería, tuercas, arandelas y empaques</t>
  </si>
  <si>
    <t>Suministro, transporte de Acople flexible tipo Dresser Ø12" PN16 rigidizada para tubos de acero a ambos lados con varillas roscadas y sistema de aseguramiento con doble tuerca. Incluye tornillería, tuercas, arandelas y empaques</t>
  </si>
  <si>
    <t>Suministro, transporte de Válvula de cheque basculante (Swing) debe ser con cuerpo Wafer Ø12" PN16 entre bridas ANSI B16.5 clase 150. Incluye tornillería, tuercas, arandelas y empaques</t>
  </si>
  <si>
    <t>Suministro, transporte de Brida universal Ø16" PN16 ANSI B16.5 clase 150 para tubo de acero Ø16" SCH 40. Incluye tornillería, tuercas, arandelas y empaques</t>
  </si>
  <si>
    <t>Suministro, transporte de Brida universal Ø24" PN16 ANSI B16.5 clase 150 para tubo de GRP Ø24" PN16. Incluye tornillería, tuercas, arandelas y empaques</t>
  </si>
  <si>
    <t>COSTO DIRECTO SUMINISTROS Y EQUIPOS ELECTROMECANICOS, INCLUYEN IVA (CAPITULOS 20 AL 39):</t>
  </si>
  <si>
    <t>Suministro, transporte e instalación de luminaria de alumbrado público tipo LED, con una potencia nominal máxima de 90W y un  flujo lumínico mínimo de 11000 lm; Óptica tipo 2-3, IP65 carcasa, componentes eléctricos y óptica; nivel de protección IK 08 del sistema óptico; garantía 10 años; pintura epóxica polvo poliéster resistente a la corrosión con prueba de salinidad de mínimo 5000 horas y 500 horas de exposición a rayos UV; protección de sobre voltaje mínimo de 10kv; temperatura del color 4000k; carcasa liviana gris en aluminio inyectado, soporte para fotocelda y fotocelda, certificación RETILAP; vida útil 100.000 horas; driver no dimerizable con entrada multivoltaje 120-277VAC, salida multicorriente, factor de potencia mínimo 0,90 y distorsión armónica total menor al 20%; funcionamiento estándar entre 530mA y 1A; 100% libre de mercurio y plomo certificado ROHS;  sistema de control de calentamiento interno; acceso interno sin necesidad de herramientas y puerta removible en policarbonato para fácil mantenimiento. Instalación en cualquier tipo de poste o fachada, Incluye retiro y disposición de luminaria existente; brazo (52/20, 52/0,  20/0, 20/20 o similares), 4 metros de cable encauchetado 3x14, fotocelda, conectores y demás elementos, maquinaria y equipos necesarios para su correcta instalación y puesta en marcha.</t>
  </si>
  <si>
    <t>Demolición de estructura en concreto reforzado existente de dimensiones, Lago 4,5 m, Ancho 3,5, Profundidad 2m, espesor 0,2 m</t>
  </si>
  <si>
    <t>En material común seco o húmedo, entre 0 m y 2 m de profundidad (incluye manejo de agua)</t>
  </si>
  <si>
    <t>Reconstrucción de cuneta en concreto de 3000 psi, espesor 0,1 m de espesor. Incluye excavación y lleno con material seleccionado de 0,2 m de espesor.</t>
  </si>
  <si>
    <t>Corte, demolición, retiro y botada de pavimento rígido.</t>
  </si>
  <si>
    <t>Suministro, Transporte e instalación  de Tubería GRP DN 300 mm PN 16 SN 2500, ver plano 1 de 7 para ubicación geográfica, se debe incluir los soportes y anclajes de la tubería, los acoples universales  para su correcto funcionamiento y los accesorios necesarios para futuros mantenimientos e intervenciones como válvulas de descarga a cuerpos de agua adecuados.</t>
  </si>
  <si>
    <t>Suministro, Transporte y instalación  de Tubería GRP DN 300mm PN 16 SN 2500 (Izada en el tanque de 2000 m3 La Lucila II), incluye todo lo necesario para su correcta instalación, se debe incluir los soportes y anclajes de la tubería, los acoples universales  para su correcto funcionamiento y los accesorios necesarios para futuros mantenimientos e intervenciones como válvulas de descarga a cuerpos de agua adecuados.</t>
  </si>
  <si>
    <t>Suministro, Transporte y colocación de Codo GRP 90°x300mm PN16 SN 2500 LxL, se debe incluir los soportes y anclajes del accesorio.</t>
  </si>
  <si>
    <t>Suministro, Transporte y colocación de Acople GRP 300mm PN 16 SN 2500, se debe incluir los soportes y anclajes del accesorio.</t>
  </si>
  <si>
    <t>Suministro Transporte y Colocación Viga de fundación en concreto reforzado de 21 Mpa 0,40m*0,35m (4 barras de 3/8", estribos 1/4" a cada 0,20m), Incluye figurado</t>
  </si>
  <si>
    <t>Suministro Transporte y Colocación Pedestales en concreto reforzado de 21 Mpa 0,20m*0,20m*0,46m (4 barras de 3/8", estribos 1/4" a cada 0,15m),  Incluye figurado</t>
  </si>
  <si>
    <t>Suministro Transporte y Colocación de Pisamalla cortagoteras en concreto reforzado de 21 Mpa (2 barras de 1/4", estribos en C 1/4" a cada 0,40,m),  Incluye figurado</t>
  </si>
  <si>
    <t>Suministro Transporte y Colocación de Columna en concreto reforzado de 21 Mpa 0,25m*0,25m (4 barras de 1/2", estribos 3/8" a 0,20m),  Incluye figurado</t>
  </si>
  <si>
    <t>Suministro, transporte y colocación de Concreto f'c=21 Mpa para  losa superior de de cubierta (Incluye formaleta e impermeabilizante)</t>
  </si>
  <si>
    <t>Suministro, transporte y colocación de Concreto de 28 MPa  para losas de piso del tanque LA Lucila II y caseta de bombeo, incluye formaletería.</t>
  </si>
  <si>
    <t>Suministro, transporte y colocación de Concreto de f´c = 28 MPa para viga de Fundación de 0,40m x 0,40m, Incluye formaletería, no incluye acero de refuerzo.</t>
  </si>
  <si>
    <t>Suministro, transporte y colocación de Concreto de f´c = 21 MPa para viga de enrase o amarre de 0,15m x 0,20m, Incluye formaletería</t>
  </si>
  <si>
    <t>Suministro, transporte y colocación de Concreto de f´c = 21 Mpa para placa 1.8 x 2.8 m con espesor de 0,30 m en concreto reforzado fc 210 kg/cm2, doble parrillada separada cada 15 cm en ambos sentidos utilizando barras corrugadas de 1/2". Pieza 18 Plano 3-8, Incluye formaletería</t>
  </si>
  <si>
    <t>Suministro, transporte y colocación de Concreto de f´c = 21 Mpa para Tabique en concreto Fc 210kg/cm2 reforzado para empotramiento de codo de dirección hacia aireación. Pieza 17 Plano 3-8, Incluye formaletería</t>
  </si>
  <si>
    <t xml:space="preserve">Suministro, transporte y construcción de Mampostería Estructural; Muros en bloque de 0.15 m x 0.20 m x 0.40, ver plano de detalle </t>
  </si>
  <si>
    <t>Suministro, transporte y colocación de malla metálica eslabonada de alambre galvanizado calibre Nº 12 con abertura de 2"x2" h=2m</t>
  </si>
  <si>
    <t>Suministro, transporte y colocación de alambre de púas calibre Nº12 de acero galvanizado, con púas de 4 puntas calibre Nº14 espaciadas máximo a 0.15m (Se instalarán 4 cuerdas por metro lineal)</t>
  </si>
  <si>
    <t xml:space="preserve">Suministro, transporte y colocación de Puerta doble ala en angulo de acero galvanizado de 38,1x3,13 mm, tubo galvanizado de 76,2 mm, ver NEGC 409 esquema 3 puerta metálica </t>
  </si>
  <si>
    <t>Suministro transporte y colocación de alambre tipo concertina de acero inoxidable de 18" espaciados a 25 cm</t>
  </si>
  <si>
    <t>Suministro, transporte e instalación de puerta antipanco dos naves 2,2x3 metros, con marco de aluminio anonizado, vidrio templado de seguridad laminado, y cerradura de alta seguridad antipanico con dos juego de llaves, (incluye revoque, filetes, ranuras, el marco, la cerrajería, pintura, y demás accesorios para su correcta instalación) y todo lo necesario para su correcto funcionamiento</t>
  </si>
  <si>
    <t>Suministro, transporte e instalación de puerta antipanco dos naves 1,4x2,2 metros, con marco de aluminio anonizado, con vidrio templado de seguridad laminado y cerradura de alta seguridad antipanico con dos juego de llaves, (incluye revoque, filetes, ranuras, el marco, la cerrajería, pintura, y demás accesorios para su correcta instalación) y todo lo necesario para su correcto funcionamiento</t>
  </si>
  <si>
    <t>Suministro, transporte e instalación de puerta sencilla 2x 0,8 metros batiente con marco de aluminio anonizado, fijo en sistema 3831 proyectante, cerradura de alta seguridad con dos juego de llaves, (incluye revoque, filetes, ranuras, el marco, la cerrajería, pintura, y demás accesorios para su correcta instalación) y todo lo necesario para su correcto funcionamiento</t>
  </si>
  <si>
    <t>Suministro, transporte y colocación de unión dreseer 12" para transición de fibra de vidrio a HD</t>
  </si>
  <si>
    <t>Suministro transporte e instalación de unión universal bridada de 12"</t>
  </si>
  <si>
    <t>Suministro transporte e instalación de válvula Mariposa lug de doble excentricidad Ø12" PN16, con accionamiento de volanta por reductor sinfín-corona, para contra bridas ANSI B16.5 clase 150</t>
  </si>
  <si>
    <t>Suministro transporte instalación de válvula de cheque basculante (Swing) debe ser con cuerpo Wafer Ø12" PN16 entre bridas ANSI B16.5 clase 150, para el tanque la Lucila y descarga, incluye todo lo necesario para su correcta colocación</t>
  </si>
  <si>
    <t>Suministro,  fabricación ,transporte y montaje de spool (codo 12" x 90° BXB bridas de 12" slip-on ANSI B16.5 clase 150), incluye esparrago, tuercas, empaques y arandela para su correcta instalación</t>
  </si>
  <si>
    <t>Suministro, transporte e instalación de sifón PVC-sanitaria de 50 mm (2") de diámetro</t>
  </si>
  <si>
    <t>Suministro, transporte y colocación de ducha y rejilla de 2"pvc para evacuación de agua</t>
  </si>
  <si>
    <t>Suministro, transporte y construcción Registro contención PVC 1/2" liso</t>
  </si>
  <si>
    <t>Suministro transporte y colocación de llave de paso 1/2" PVC para la conducción de agua potable para el lavamanos y el sanitario</t>
  </si>
  <si>
    <t>Suministro, transporte y colocación de enchapado de muros con baldosín 20 cm  * 20 cm de porcelana para baño, incluye pega y lechada. Color a definir en obra</t>
  </si>
  <si>
    <t>Suministro, transporte y colocación de enchapado de piso o con cerámica 20 cm * 20 cm tráfico liviano, incluye el entresuelo, el recebo y lechada. Color a definir en obra.</t>
  </si>
  <si>
    <t>Referenciación de redes por elemento (Incluye recopilación de información de campo, cuadros en Excel, actualización y entrega de planos)</t>
  </si>
  <si>
    <t>Suministro, fabricación, transporte e Instalación de barandas de seguridad a todo el contorno del pozo en tubería galvanizada de 2" bajo las normas vigentes. Con adecuación de las barandas de las escaleras de acceso al pozo de bombeo, todo debidamente rotulado y pintado según norma de señalización.</t>
  </si>
  <si>
    <t>Suministro, transporte, instalación y puesta en funcionamiento de Transmisor de temperatura para agua tipo PT 100 ubicada sobre tubo bridado entre cheque y válvula de mariposa con rango de medición entre 10 a 60°C cableada hasta caja de borneras y de allí a tablero de control y potencia del PLC</t>
  </si>
  <si>
    <t>Suministro, transporte, instalación y puesta en funcionamiento de Medidor Electromagnético DN300 PN16, incluye todos los elementos necesarios como: bridas ANSI B16.5 Clase 150, tornillos, tuercas, empaques, etc. con comunicación Modbus RTU</t>
  </si>
  <si>
    <t>Suministro, transporte e instalación de canalización en tubería PVC DB de 4" para acometida eléctrica primaria. Incluye obra civil botada de escombros y demás accesorios necesarios para su correcta instalación</t>
  </si>
  <si>
    <t>Suministro, transporte, instalación de tubería en PVC de Ø3" con accesorios como codos, uniones universales y todo lo necesario para llevarlo hasta el cuerpo receptor de aguas con su debida conexión a este</t>
  </si>
  <si>
    <t>Suministro, transporte, instalación y puesta en funcionamiento de Medidor Electromagnético DN150 PN16, incluye todos los elementos necesarios, bridas ANSI B16.5 Clase 150, tornillos, tuercas, empaques, etc. con comunicación Modbus RTU</t>
  </si>
  <si>
    <t>Suministro, transporte, instalación y puesta en funcionamiento de elementos periféricos requeridos en el proceso tales como: Filtros de carcaza para agua y salmuera, Sistema de bombeo por acumulación con equipo multi-etapa, Soplador de dilución de hidrógeno, Sistema ablandador de agua del tipo resina de intercambio iónico hasta para 200 ppm@ 700 l/h, Tanque para almacenamiento de sal con capacidad de al menos 2.5 m3 en polietileno o fibra de vidrio, Control de nivel para tanques por medio de un tubo PVC transparente con switch de nivel y electroválvula para preparación, Tanque de almacenamiento para hipoclorito generado de 35 m3 en fibra de vidrio con conexiones para ingreso de ventilación, venteo, sensores de nivel entre otros, Transductores para control de nivel a tanque de hipoclorito con alcance de las dimensiones de los tanques y salida a 4 a 20 mA, Sensor para detección de presencia de hidrógeno, Sistema de lavado de celdas con capacidad mínima de 5 galones y bomba manual o eléctrica de al menos 8 GPM, Kit de análisis de hipoclorito de sodio con todos sus reactivos, frascos, tijeras, tubos de suministro, pipetas entre otros</t>
  </si>
  <si>
    <t>Interconexión eléctrica e hidráulica de los elementos periféricos del sistema, sistema de control de nivel de salmuera, transductor de nivel de tanque de Hipoclorito, Ventilador de dilución de Hidrógeno, Detector de presencia de Hidrógeno, suministro, transporte e instalación de toda la Interconexión hidráulica para las líneas de agua, líneas de salmuera y líneas de hipoclorito</t>
  </si>
  <si>
    <t>Suministro transporte, instalación y puesta en funcionamiento de Controlador Medición de Caudal Canal abierto (± 1 mm, tolerancia
3 m) por ultrasonido con salida de 4 a 20 mA y pantalla LCD Extraíble y sensor ultrasónico de nivel y caudal con alcance máximo de 8 m y mínimo de 0.3 m</t>
  </si>
  <si>
    <t>Polipasto eléctrico a cadena, con capacidad máxima de izaje de 2 Ton con Sistema de electrificación sobre la viga puente por medio de cables planos y carros arrastradores con configuración de botonera cableada independiente del polipasto, con conector rápido, Tablero eléctrico de control general de la grúa con control de velocidad de traslación por variador de frecuencia. Sistema de electrificación por línea protegida sobre el recorrido del puente grúa. 2 carros testeros con capacidad máxima de cargue de 1.5 Ton y telemando,  Se debe entregar cálculos del diseño mecánico, eléctrico y electrónico del puente grúa con planos para aprobación y planos As Built.</t>
  </si>
  <si>
    <t>Suministro, transporte, instalación y puesta en funcionamiento de Medidor Electromagnético DN300 PN16, incluye todos los elementos necesarios, bridas ANSI B16.5 Clase 150, tornillos, tuercas, empaques, etc. con comunicación Modbus RTU</t>
  </si>
  <si>
    <t>Suministro de tramites de legalización, tramites de prueba del transformador de 150 kVA ante el operador de red EPM, por un ingeniero electricista especializado con matricula profesional. Incluye todas las comunicaciones escritas y verbales, solicitudes, visitas, reuniones con la interventoría de EPM e incluye la certificación plena de conformidad con el organismo certificador del Retie con previa aprobación de la interventoría</t>
  </si>
  <si>
    <t>Suministro, transporte e instalación de vestida de protecciones del transformador de media tensión para el montaje del transformador trifásico según la norma EPM RA2-026. Incluye crucetas, 3 pararrayos, 3 cajas primaria, 3 fusibles de 10K, herrajes y accesorios para su adecuado funcionamiento según norma</t>
  </si>
  <si>
    <t>Suministro, transporte e instalación de vestida para abridero de línea primaria compacta según la norma EPM RA2-007. Incluye crucetas,  3 cajas primaria, 3 fusibles tipo T, herrajes y accesorios para su adecuado funcionamiento según norma</t>
  </si>
  <si>
    <t>suministro, transporte, instalación y puesta en servicio de una red de alimentación trifásica a 13,2 kV en el sistema de cable cubierto calibre 1/0 AWG, sistema compacto (cable ecológico), incluye todos los elementos necesarios de acuerdo con las normas de EPM RA7-115 y similares, longitud aproximada 45 m, desde poste de llegada de la línea hasta el poste del trasformador de 150 kVA.</t>
  </si>
  <si>
    <t>Suministro, transporte y montaje de poste concreto de 12 metros redondo de 1050 kg-f para montaje de transformador trifásico según norma RA2-026. incluye hincada, aplomada, pintura, transporte y obra civil según norma RA7-035 de EPM.</t>
  </si>
  <si>
    <t>Suministro, transporte de Transmisor de temperatura para agua tipo PT 100 con rango de medición entre 10 a 60°C</t>
  </si>
  <si>
    <t xml:space="preserve">Suministro, transporte, instalación y puesta en operación de Gabinete de control con certificación de conformidad de producto RETIE de acuerdo al literal 20.23.1.1, índice de protección IP 65, accesorios internos 
Este equipamiento debe Incluir PLC y todos los elementos necesarios para este equipo para su correcto funcionamiento y uso.
Las prensa estopas y demás accesorios de fijación de cables o tuberías de instalación deberán conservar el grado de protección del tablero.
Nota 1: Se debe garantizar todos los literales del artículo 20.23.1.1 desde el ítem A hasta el H.
</t>
  </si>
  <si>
    <t>Suministro, transporte, instalación y puesta en operación de Gabinete de control con certificación de conformidad de producto RETIE de acuerdo al literal 20.23.1.1, índice de protección IP 65, accesorios internos 
Este equipamiento debe Incluir PLC y todos los elementos necesarios para este equipo para su correcto funcionamiento y uso.
Las prensa estopas y demás accesorios de fijación de cables o tuberías de instalación deberán conservar el grado de protección del tablero.
Nota 1: Se debe garantizar todos los literales del artículo 20.23.1.1 desde el ítem A hasta el H.</t>
  </si>
  <si>
    <t xml:space="preserve">Suministro e instalación de bajante de comunicaciones  en tubería metálica galvanizada de 3/4". Incluye accesorios y elementos de fijación (  cinta band-it, hebillas y marcación) </t>
  </si>
  <si>
    <t xml:space="preserve">Suministro e instalación de bajante de comunicaciones  en tubería metálica galvanizada de 1". Incluye accesorios y elementos de fijación (capacete, cinta band-it, hebillas y marcación) </t>
  </si>
  <si>
    <t>Transportes, descargue, instalaciones y acometidas eléctricas, montaje mecánico (equipos necesario para la instalación de la estructura), obras civiles, ensayos no destructivos, prueba de carga, puesta en marcha y certificación del puente grúa</t>
  </si>
  <si>
    <t>SUMINISTRO E INSTALACIÓN DE TANQUE EN FIBRA DE VIDRIO FUSIONADO AL ACERO DE 2000M3 (16.20X 10.06m)</t>
  </si>
  <si>
    <t>Suministro, transporte e instalación de Medidor para acometida de acueducto de 15 mm (1/2”), de diámetro, chorro único, transmisión mecánica, clase metrológica C. ó su equivalente en versión 2007 de la norma (Qp: 2,5 m3/h), incluye  la instalación de las pitorras para la correcta conexión a la intradomiciliar  y niple</t>
  </si>
  <si>
    <t>Suministro, Transporte, Construcción y puesto en funcionamiento de Tanque de Vidrio Fusionado al Acero para Almacenamiento de Agua Potable (Tanque modelo 5333 CFWT o equivalente de 16,2x10,06 de 2000 m3): la puesta en funcionamiento incluye la instrumentación de nivel, las tuberías de reboce, lavado, drenaje, venteos, válvulas de entrada y salida, todo lo descrito en las especificaciones  y lo necesario para su correcto funcionamiento, El tanque  debe cumplir con las especificaciones de diseño de AWWA D-103, Zona Sísmica 4 (Masa Efectiva) y resistencia a vientos de hasta 90 MPH. (No incluye losa de soporte)</t>
  </si>
  <si>
    <t xml:space="preserve">ESPECIFICACIÓN PARTICULAR
SGHIP-OPI-TUR
</t>
  </si>
  <si>
    <t>Suministro, transporte y construcción de Mampostería Estructural; Muros en bloque de 0.15 m x 0.20 m x 0.40</t>
  </si>
  <si>
    <t>Suministro,  fabricación, transporte e instalación de spool (Sistema de impulsión a la descarga de la bomba con tubería AC según norma  ANSI B36.19 de Ø10" x 2 m con reducción concéntrica soldada bajo norma ANSI B16.9 de 10"x8" con brida slip-on de Ø8"x150 hacia bomba y otra reducción ANSI B16.9 12"x10" sch 40, brida ciega modificada de 18" x150 incluyendo el prensa cable, soldada a tubo de Ø12" x 0.28 m,  codo radio largo ANSI B16.9 de Ø12" x 90° con orejas de refuerzo para asegurar unión flexible dresser de 12", mas instalación de accesorios  Threadolet de 2"x2"x3000 para válvula ventosa y oreja de izaje), incluye tornillería, espárragos, tuercas, arandelas y empaques. ver Pieza y detalle numero 2 del PLANO OXI-TU-ACU-MEC-PLA-001-02_Bombeo PPAP-Lucila-Rev0A, Se deben incluir los ensayos no destructivos de las soldaduras aplicadas, entregar planos AS Built del sistema instalado y registro de torque.</t>
  </si>
  <si>
    <t>Suministro, transporte, e instalación de Ventosa metálica de doble cámara y triple efecto de Ø1/2" para tubería existente, con válvula cierre rápido, manómetro de 0 a 100 psi para pozo con niples galvanizados liviano y accesorios correspondientes, roscados a brida de salida, a un costado del tubo de salida de Ø12" y brida de Ø18" Pieza y detalle numero 2 del PLANO      OXI-TU-ACU-MEC-PLA-001-02_Bombeo PPAP-Lucila-Rev0A, Se deben incluir los ensayos no destructivos de las soldaduras aplicadas y entregar planos AS Built del sistema instalado.</t>
  </si>
  <si>
    <t xml:space="preserve">ET_AS_ME06_06 ET_AS_ME01_06                                        701, 701.1,                                                        5.2, 7.10, 7.11,  8.1, 8.7 PLANO OXI-TU-ACU-MEC-PLA-001-02_Bombeo PPAP-Lucila-Rev0A,                                  </t>
  </si>
  <si>
    <t>Suministro, transporte e instalación de Válvula ventosa metálica de doble cámara triple efecto de Ø2" PN16, Rosca NPT hembra o bridada ANSI B16.5 clase 150 para descarga, Pieza y detalle numero 3 del ensamble correspondiente al PLANO OXI-TU-ACU-MEC-PLA-001-02_Bombeo PPAP-Lucila-Rev0A,  Se deben incluir los ensayos no destructivos de las soldaduras aplicadas y entregar planos AS Built del sistema instalado.</t>
  </si>
  <si>
    <t>Suministro, transporte e instalación de Niples y válvula de cierre rápido de bola 4 tornillos bronce Ø2" PN16 rosca hembra NPT y brida ANSI B16.5 de 2" rosca interna hembra NPT para ventosa de descarga. Pieza y detalle numero 3 del ensamble correspondiente al PLANO OXI-TU-ACU-MEC-PLA-001-02_Bombeo PPAP-Lucila-Rev0A, Se deben incluir los ensayos no destructivos de las soldaduras aplicadas y entregar planos AS Built del sistema instalado.</t>
  </si>
  <si>
    <t>Suministro, transporte e instalación de Acople flexible tipo Dresser Ø12" PN16 rigidizada para tubos de acero a ambos lados con varillas roscadas y sistema de aseguramiento con doble tuerca. Pieza y detalle numero 4 del ensamble correspondiente al PLANO OXI-TU-ACU-MEC-PLA-001-02_Bombeo PPAP-Lucila-Rev0A. Se deben entregar planos AS Built del sistema instalado.</t>
  </si>
  <si>
    <t>Suministro, fabricación, transporte, e instalación de spool (Tubo Ø12" ANSI B36.19 acero SCH 40 x 0.34 m con brida slip-on ANSI B16.5 clase 150 a un extremo y placas atornilladas para aseguramiento de brida dresser) incluye tornillería, espárragos, tuercas, arandelas y empaques. Pieza y detalle numero 5 del ensamble correspondiente al PLANO  OXI-TU-ACU-MEC-PLA-001-02_Bombeo PPAP-Lucila-Rev0A. Se deben incluir los ensayos no destructivos de las soldaduras aplicadas y entregar planos AS Built del sistema instalado.</t>
  </si>
  <si>
    <t>Suministro, transporte e instalación Válvula de cheque basculante (Swing) debe ser con cuerpo Wafer Ø12" PN16 entre bridas ANSI B16.5 clase 150. Pieza y detalle numero 6 del ensamble correspondiente al PLANO                         OXI-TU-ACU-MEC-PLA-001-02_Bombeo PPAP-Lucila-Rev0A, entregar planos AS Built del sistema instalado.</t>
  </si>
  <si>
    <r>
      <t>Suministro, fabricación, transporte e instalación de spool (Tubo Ø12" ANSI B36.19 acero SCH 40 x 0.3 m con brida slip-on ANSI B16.5 clase 150 a ambos extremos, con  Threadolet</t>
    </r>
    <r>
      <rPr>
        <b/>
        <sz val="11"/>
        <rFont val="Arial"/>
        <family val="2"/>
      </rPr>
      <t xml:space="preserve"> </t>
    </r>
    <r>
      <rPr>
        <sz val="11"/>
        <rFont val="Arial"/>
        <family val="2"/>
      </rPr>
      <t>de 1/2"x1/2"x3000 al centro del tubo a 90°) incluye tornillería, espárragos, tuercas, arandelas y empaques. Pieza y detalle numero 8 y 12 del ensamble correspondiente al PLANO OXI-TU-ACU-MEC-PLA-001-02_Bombeo PPAP-Lucila-Rev0A, Se deben entregar planos AS Built del sistema instalado, ensayos no destructivos de las soldaduras aplicadas y  registro de torque.</t>
    </r>
  </si>
  <si>
    <t>Suministro, transporte e instalación de Válvula Mariposa lug de doble excentricidad Ø12" PN16, con accionamiento de volanta por reductor sinfín-corona, para contra bridas ANSI B16.5 clase 150, incluye tornillería, espárragos, tuercas, arandelas y empaques, Pieza  y detalle numero  9 del ensamble correspondiente al PLANO OXI-TU-ACU-MEC-PLA-001-02_Bombeo PPAP-Lucila-Rev0A, Se deben incluir registros de torque.</t>
  </si>
  <si>
    <t>Suministro, fabricación, transporte  e instalación de manifold de presión con 2 válvulas de bola en bronce roscada NPT hembra DN25 PN20, incluye niples, codos, filtro, racores, unión soldada a tubo, tornillería, espárragos, tuercas, arandelas, empaques,  suministro e instalación de manómetro y transmisor de presión. Pieza  y detalle numero  12 del ensamble correspondiente al PLANO OXI-TU-ACU-MEC-PLA-001-02_Bombeo PPAP-Lucila-Rev0A, Se deben incluir los ensayos no destructivos de las soldaduras aplicadas y entregar planos AS Built del sistema instalado.</t>
  </si>
  <si>
    <t>Suministro, fabricación, transporte e instalación de spool (sistema de soporte y de aislamiento para las bombas sumergible con tubería de Ø18" x 6 m ANSI B36.19 con brida slip-on ANSI clase 150 de 18" en la parte superior , placa cuadrada de base de 0.9 x 0.9 x 3/8" espesor en acero con tubo Ø16" x 0.9 m ANSI B36.19 y brida slip-on ANSI clase 150 de 16" , protecciones de coraza para cableado de potencia al motor) incluye tornillería, espárragos, tuercas, arandelas y empaques. Pieza  y detalle numero  01 del ensamble correspondiente al PLANO OXI-TU-ACU-MEC-PLA-001-02_Bombeo PPAP-Lucila-Rev0A, Se deben incluir los ensayos no destructivos de las soldaduras aplicadas  planos AS Built del sistema instalado y registros de torque.</t>
  </si>
  <si>
    <t>Suministro, transporte e instalación de Válvula Mariposa lug de doble excentricidad Ø16" PN16, con accionamiento de volanta por reductor sinfín-corona, con bridas ANSI B16.5 clase 150, incluye tornillería, espárragos, tuercas, arandelas y empaques,  Pieza 10 del ensamble correspondiente al PLANO OXI-TU-ACU-MEC-PLA-001-02_Bombeo PPAP-Lucila-Rev0A, Se de ben incluir registros de torque.</t>
  </si>
  <si>
    <t xml:space="preserve">ET_AS_ME01_06     ET_AS_ME04_02                                     701, 704, 705, 706                                     5.7, 7.4, 8.1, 8.7                                   PLANO                         OXI-TU-ACU-MEC-PLA-001-02_Bombeo PPAP-Lucila-Rev0A                  </t>
  </si>
  <si>
    <t>Suministro, transporte e instalación de Brida universal Ø16" PN16 ANSI B16.5 clase 150 para tubo de acero Ø16" SCH 40, incluye tornillería, espárragos, tuercas, arandelas y empaques. Pieza 11 del ensamble correspondiente al PLANO OXI-TU-ACU-MEC-PLA-001-02_Bombeo PPAP-Lucila-Rev0A, Se deben incluir los ensayos no destructivos de las soldaduras aplicadas, planos AS Built del sistema instalado y registro de torque.</t>
  </si>
  <si>
    <t>Suministro, fabricación, transporte e instalación de spool (múltiple de succión en tubería de Ø16" x 6.31 m ANSI B36.19 y tubos de Ø16" x 1.14 m x 3 und ANSI B36.19 distanciados 2.05 m ) incluye tornillería, espárragos, tuercas, arandelas y empaques. Pieza 20 del ensamble correspondiente al PLANO                         OXI-TU-ACU-MEC-PLA-001-02_Bombeo PPAP-Lucila-Rev0A, Se deben incluir los ensayos no destructivos de las soldaduras aplicadas, entrega de planos AS Built del sistema instalado y registro de torque.</t>
  </si>
  <si>
    <t>Suministro, fabricación, transporte e instalación de spool (Codo radio largo Ø12" de 90° ANSI B16.9 acero SCH 40 con tubos Ø12" de ANSI B36.19 acero SCH 40 y bridas slip-on en ambos extremos ANSI B16.5 clase 150 de dirección para salida del pozo long entre ejes 1.45 x 0.62 m ) incluye tornillería, espárragos, tuercas, arandelas y empaques. Pieza y detalle numero 13 del ensamble correspondiente al PLANO OXI-TU-ACU-MEC-PLA-001-02_Bombeo PPAP-Lucila-Rev0A, Se deben incluir los ensayos no destructivos de las soldaduras aplicadas, entregar planos AS Built del sistema instalado y registro de torque.</t>
  </si>
  <si>
    <t>Desmonte, modificación e instalación de spool (múltiple de succión para el sistema de bombeo de casanova recortando la parte extrema del tubo Ø16" dejándolo de 6.028 m) incluye tornillería, espárragos, tuercas, arandelas y empaques. Pieza 1 del del ensamble correspondiente al PLANO                             OXI-TU-ACU-MEC-PLA-001-01_Bombeo PPAP-Lucila-Rev0A,  Se deben incluir los ensayos no destructivos de las soldaduras aplicadas, planos AS Built del sistema instalado y registro de torque.</t>
  </si>
  <si>
    <t>Suministro, transporte e instalación de spool ( múltiple de descarga en tubería de Ø12" x 4,422 m ANSI B36.19 acero SCH 40 con brida slip-on ANSI B16.5 clase 150 a un extremo y 3 codos radio largos de 90° ANSI B16.9 acero SCH 40 distanciados 2.05 m),  incluye tornillería, espárragos, tuercas, arandelas y empaques Pieza 19  del ensamble correspondiente al PLANO OXI-TU-ACU-MEC-PLA-001-02_Bombeo PPAP-Lucila-Rev0A, Se deben incluir los ensayos no destructivos de las soldaduras aplicadas, entregar planos AS Built del sistema instalado y registro de torque.</t>
  </si>
  <si>
    <t>Suministro, fabricación, transporte e instalación de spool (Codo radio largo Ø12" de 90° ANSI B16.9 acero SCH 40 con tubos Ø12" de ANSI B36.19 acero SCH 40 y bridas slip-on en ambos extremos ANSI B16.5 de 12" clase 150  de dirección para macromedición fuera del pozo Long entre ejes 3,20 m x 0.6 m)  incluye tornillería, espárragos, tuercas, arandelas y empaques. Pieza y detalle numero 14 del ensamble correspondiente al  PLANO OXI-TU-ACU-MEC-PLA-001-02_Bombeo PPAP-Lucila-Rev0A,  Se deben incluir los ensayos no destructivos de las soldaduras aplicadas, entregar planos AS Built del sistema instalado y registro de torque.</t>
  </si>
  <si>
    <r>
      <t>Suministro, fabricación, transporte e instalación de spool  ( Codo radio largo Ø12" de 45° ANSI B16.9 acero SCH 40 con tubos Ø12" de ANSI B36.19 acero SCH 40 por 2m, con brida  slip-on  ANSI B16.5 de 12"clase 150 ) mas instalación de accesorios  Threadolet de 2"x2"x3000</t>
    </r>
    <r>
      <rPr>
        <b/>
        <sz val="11"/>
        <rFont val="Arial"/>
        <family val="2"/>
      </rPr>
      <t xml:space="preserve"> </t>
    </r>
    <r>
      <rPr>
        <sz val="11"/>
        <rFont val="Arial"/>
        <family val="2"/>
      </rPr>
      <t>para válvula ventosa, incluye tornillería, espárragos, tuercas, arandelas y empaques. Pieza  y detalle numero 15 del ensamble correspondiente al  PLANO OXI-TU-ACU-MEC-PLA-001-02_Bombeo PPAP-Lucila-Rev0A, Plano 6 de 7, Se deben incluir los ensayos no destructivos de las soldaduras aplicadas, entregar planos AS Built del sistema instalado y registro de torque.</t>
    </r>
  </si>
  <si>
    <t>Suministro, fabricación, transporte e instalación de spool (Tubo Ø12" acero ANSI B36.19 SCH 40 x 0.9 m con bridas  slip-on ANSI B16.5 de 12" clase 150 a ambos extremos) incluye tornillería, espárragos, tuercas, arandelas y empaques. Pieza  y detalle numero 17 del ensamble correspondiente al  PLANO OXI-TU-ACU-MEC-PLA-001-02_Bombeo PPAP-Lucila-Rev0A, Se deben incluir los ensayos no destructivos de las soldaduras aplicadas, entregar planos AS Built del sistema instalado y registro de torque.</t>
  </si>
  <si>
    <t xml:space="preserve">NEGC 701.5                                  PLANO OXI-TU-ACU-MEC-PLA-001-01_Bombeo PPAP-Lucila-Rev0A                                    </t>
  </si>
  <si>
    <t>Suministro, transporte, instalación de tubo GRP de Ø24" x 2,3 m PN16 incluye tornillería, espárragos, tuercas, arandelas y empaques. Pieza 7 PLANO OXI-TU-ACU-MEC-PLA-001-01_Bombeo PPAP-Lucila-Rev0A, incluye dos bridas ciegas de 24"clase 150, registro de torque y planos AS Built del sistema instalado.</t>
  </si>
  <si>
    <t>Suministro, transporte e instalación de Brida universal Ø24" PN16 ANSI B16.5 clase 150 para tubo de GRP Ø24" PN16 incluye tornillería, espárragos, tuercas, arandelas y empaques. Pieza 6 PLANO OXI-TU-ACU-MEC-PLA-001-01_Bombeo PPAP-Lucila-Rev0A, Se deben incluir registro de torque.</t>
  </si>
  <si>
    <t>Suministro, transporte e instalación de Válvula Mariposa lug de doble excentricidad Ø24" PN16, con accionamiento de volanta por reductor sinfín-corona, para contra bridas ANSI B16.5 clase 150.incluye tornillería, espárragos, tuercas, arandelas y empaques Pieza 5 PLANOOXI-TU-ACU-MEC-PLA-001-01_Bombeo PPAP-Lucila-Rev0A, Se deben incluir registro de torque.</t>
  </si>
  <si>
    <r>
      <t>Suministro, fabricación, transporte e instalación de spool ( Tee reducida  con bridadas  slip-on  ANSI B16.5 clase 150</t>
    </r>
    <r>
      <rPr>
        <b/>
        <sz val="11"/>
        <color rgb="FFFF0000"/>
        <rFont val="Arial"/>
        <family val="2"/>
      </rPr>
      <t xml:space="preserve"> </t>
    </r>
    <r>
      <rPr>
        <sz val="11"/>
        <rFont val="Arial"/>
        <family val="2"/>
      </rPr>
      <t>de 24" x 24" x 16" ANSI B16.1). .incluye tornillería, espárragos, tuercas, arandelas y empaques  Pieza 9 PLANO OXI-TU-ACU-MEC-PLA-001-01_Bombeo PPAP-Lucila-Rev0A Se deben incluir los ensayos no destructivos de las soldaduras aplicadas,  planos AS Built del sistema instalado y registro de torque.</t>
    </r>
  </si>
  <si>
    <t>Suministro, fabricación, transporte e instalación de soportes estructurales para tubos de Ø12" y Ø16" acero SCH 40 ANSI B36.19 de descarga y succión de Lucila y Casanova para en vigas IPE 120 y placas de anclaje y abrazaderas con lámina de 1/4" de espesor incluye tornillería, espárragos, tuercas, arandelas y empaques. Pieza 10 PLANOOXI-TU-ACU-MEC-PLA-001-01_Bombeo PPAP-Lucila-Rev0A</t>
  </si>
  <si>
    <t>Suministro, fabricación, transporte e instalación de soportes estructurales para tubo y codo radio largo de Ø12" dirección fuera del pozo en vigas IPE 120 y placas de anclaje y abrazaderas con lámina de 1/4" de espesor incluye tornillería, espárragos, tuercas, arandelas y empaques. Pieza 8 PLANO                 OXI-TU-ACU-MEC-PLA-001-01_Bombeo PPAP-Lucila-Rev0A</t>
  </si>
  <si>
    <t>Suministro, fabricación, transporte e instalación de soportes estructurales para tubo Ø24" y placas de anclaje y abrazaderas con lámina de 1/4" de espesor incluye tornillería, espárragos, tuercas, arandelas y empaques.              Pieza 4  PLANO OXI-TU-ACU-MEC-PLA-001-01_Bombeo PPAP-Lucila-Rev0A</t>
  </si>
  <si>
    <t xml:space="preserve"> Remitase al documento "Especificaciones tecnicas bombeo La Lucila" Numeral 6.1, 8.1, 8.7                                     ET_AS_ME06_14, ET_AS_ME01_06,                                     ET-AS-ME07-02                                    701.1, 704, 705, 706</t>
  </si>
  <si>
    <t xml:space="preserve"> Remitase al documento "Especificaciones tecnicas bombeo La Lucila" Numeral 6.5, 8.1, 8.7</t>
  </si>
  <si>
    <t xml:space="preserve">  Remitase al documento "Especificaciones tecnicas bombeo La Lucila" Numeral 6.4, 8.1, 8.7</t>
  </si>
  <si>
    <t xml:space="preserve"> Remitase al documento "Especificaciones tecnicas bombeo La Lucila" Numeral 6.2, 8.1, 8.7</t>
  </si>
  <si>
    <t>Remitase al documento "Especificaciones tecnicas bombeo La Lucila" Numeral 8.1, 8.7</t>
  </si>
  <si>
    <t>Remitase al documento "Especificaciones tecnicas bombeo La Lucila" Numeral  7.1</t>
  </si>
  <si>
    <t xml:space="preserve"> Remitase al documento "Especificaciones tecnicas bombeo La Lucila" Numeral 6.6, 8.7</t>
  </si>
  <si>
    <t xml:space="preserve"> Remitase al documento "Especificaciones tecnicas bombeo La Lucila" Numeral 6.3, 8.1, 8.7</t>
  </si>
  <si>
    <t xml:space="preserve"> Remitase al documento "Especificaciones tecnicas bombeo La Lucila" Numeral 9.11, 9.12, 9.13, 9.19, 9.20, 9.23, 9.24</t>
  </si>
  <si>
    <t xml:space="preserve"> Remitase al documento "Especificaciones tecnicas bombeo La Lucila" Numeral 9.10,9.13, 9.15,9.18, 9.19, 9.20, 9.23, 9.24, 10.5.16.10</t>
  </si>
  <si>
    <t xml:space="preserve"> Remitase al documento "Especificaciones tecnicas bombeo La Lucila" Numeral 9.10, 9.12, 9.13, 9.15, 9.16, 9.19, 9.20, 9.21, 9.22, 9.23, 9.24, 9.25, 9.26, 9.27, 9.28</t>
  </si>
  <si>
    <t xml:space="preserve"> Remitase al documento "Especificaciones tecnicas bombeo La Lucila" Numeral 9.3, 9.5, 9.7, 9.9, 9.10</t>
  </si>
  <si>
    <t xml:space="preserve">  Remitase al documento "Especificaciones tecnicas bombeo La Lucila" Numeral 9.3, 9.5, 9.7, 9.9, 9.10</t>
  </si>
  <si>
    <t xml:space="preserve"> Remitase al documento "Especificaciones tecnicas bombeo La Lucila" Numeral 9.2, 9.3, 9.5, 9.9</t>
  </si>
  <si>
    <t xml:space="preserve"> Remitase al documento "Especificaciones tecnicas bombeo La Lucila" Numeral 9.2, 9.3, 9.5,9.6, 9.9</t>
  </si>
  <si>
    <t xml:space="preserve"> Remitase al documento "Especificaciones tecnicas bombeo La Lucila" Numeral 4.3, 8.1, 8.5, 8.7</t>
  </si>
  <si>
    <t xml:space="preserve"> Remitase al documento "Especificaciones tecnicas bombeo La Lucila" Numeral 4.3, 8.1, 8.5, 8.7,13</t>
  </si>
  <si>
    <t xml:space="preserve"> Remitase al documento "Especificaciones tecnicas bombeo La Lucila" Numeral 4.4, 8.3</t>
  </si>
  <si>
    <t xml:space="preserve"> Remitase al documento "Especificaciones tecnicas bombeo La Lucila" Numeral 7,14</t>
  </si>
  <si>
    <t>ET_AS_ME01_06                                    701.1, 704,705,706                                     7.1,  7.4, 7.8, 7.9, 7.10, 7.11, 7.12, 8.3, 8.7,                        PLANO OXI-TU-ACU-MEC-PLA-002_Bombeo Pozo Villa Maria_Rev0A</t>
  </si>
  <si>
    <t>Suministro, fabricación, transporte e instalación de spool (sistema de soporte para codo de descarga en tubo de Ø12” acero ANSI B36.19 SCH 40 con placa de anclaje de 0.5 x 0.5 con brida  slip-on superior tipos ANSI B16.5 de 12"clase 150, con agujeros y protecciones de coraza para cableado de potencia al motor y tubos en PVC de Ø1” para aireación y otro para la sonda hidrostática), incluye tornillería, espárragos, tuercas, arandelas y empaques, Pieza y detalle numero 2 del PLANO OXI-TU-ACU-MEC-PLA-002_Bombeo Pozo Villa Maria_Rev0A. Se deben incluir los ensayos no destructivos de las soldaduras aplicadas,  planos AS Built del sistema instalado y registro de torque.</t>
  </si>
  <si>
    <t>ET_AS_ME01_06                               701.1, 704,705,706        5,2, 7.1,  7.4, 7.5, 7.8, 7.9, 7.10, 7.11, 7.12, 8.3, 8.7,              PLANO  OXI-TU-ACU-MEC-PLA-002_Bombeo Pozo Villa Maria_Rev0A</t>
  </si>
  <si>
    <t>Suministro, fabricación, transporte e instalación de spool (Codo de descarga 90° en AC de Ø6” radio largo ANSI B16.9 SCH 40 bridado en una cara con brida  slip-on ANSI B16.5 de 6" clase 150 y una brida ciega modificada, soldada al tubo de 6" ANSI B16.5 de 12" clase 150  incluye prensa cable, oreja de izaje, instalación de accesorios  (Threadolet de 1"x1"x3000 para válvula ventosa, soldado al codo  de Ø6) incluye tornillería, espárragos, tuercas, arandelas y empaques, Pieza y detalle numero 3 y 4 del PLANOOXI-TU-ACU-MEC-PLA-002_Bombeo Pozo Villa Maria_Rev0A. Se deben incluir los ensayos no destructivos de las soldaduras aplicadas,  planos AS Built del sistema instalado y registro de torque.</t>
  </si>
  <si>
    <t>ET_AS_ME01_06                                    701.1, 702,704,705,706                5.3, 7.8, 7.10, 7.11, 8.3, 8.7, PLANO OXI-TU-ACU-MEC-PLA-002_Bombeo Pozo Villa Maria_Rev0A</t>
  </si>
  <si>
    <t>Suministro, transporte, instalación Válvula de cheque basculante (Swing) debe ser con cuerpo Wafer Ø6" PN16 entre bridas ANSI B16.5 clase 150, incluye tornillería, espárragos, tuercas, arandelas y empaques, Pieza y detalle numero 5 del PLANO OXI-TU-ACU-MEC-PLA-002_Bombeo Pozo Villa Maria_Rev0A. Se debe incluir registro de torqueo</t>
  </si>
  <si>
    <t>ET_AS_ME01_06                                    701.1, 704,705,706                             7.1,  7.4, 7.8, 7.9, 7.10, 7.11, 7.12, 8.3, 8.7,               PLANO OXI-TU-ACU-MEC-PLA-002_Bombeo Pozo Villa Maria_Rev0A</t>
  </si>
  <si>
    <t xml:space="preserve">Suministro, fabricación, transporte e instalación de spool (Tubo Ø6” acero ANSI B36.19 SCH 40 con bridas  slip-on a los extremos ANSI B16.5 de 6"clase 150 Long 0.25 m. accesorios Threadolet de 1"x1"x3000 para  instalación de manifold de 1",incluye tornillería, espárragos, tuercas, arandelas y empaques, Pieza y detalle numero 6 del PLANOOXI-TU-ACU-MEC-PLA-002_Bombeo Pozo Villa Maria_Rev0A, Se deben incluir los ensayos no destructivos de las soldaduras aplicadas,  planos AS Built del sistema instalado y registro de torque.                                               </t>
  </si>
  <si>
    <t xml:space="preserve">ET_AS_ME06_04    ET_AS_ME01_06                                   701.1, 704,705,706                                   5.1, 7.4, 7.8, 7.10, 8.3, 8.7,  PLANOSOXI-TU-ACU-MEC-PLA-002_Bombeo Pozo Villa Maria_Rev0A                                          </t>
  </si>
  <si>
    <t>Suministro, transporte e instalación de Válvula Mariposa lug de doble excentricidad Ø6" PN16, con accionamiento de volanta por reductor sinfín-corona, para contra bridas ANSI B16.5 de 6" clase 150, incluye tornillería, espárragos, tuercas, arandelas y empaques, Pieza y detalle numero 7 del PLANO OXI-TU-ACU-MEC-PLA-002_Bombeo Pozo Villa Maria_Rev0A, Se debe incluir registro de torqueo</t>
  </si>
  <si>
    <t>ET_AS_ME01_06                                 701.1, 704,705,706                                   7.1,  7.4, 7.8, 7.9, 7.10, 7.11, 7.12, 8.3, 8.7,                    PLANOS OXI-TU-ACU-MEC-PLA-002_Bombeo Pozo Villa Maria_Rev0A</t>
  </si>
  <si>
    <t>7.1, 7.10, 7.12, 7.13 8.3, 8.7, PLANOS OXI-TU-ACU-MEC-PLA-002_Bombeo Pozo Villa Maria_Rev0A</t>
  </si>
  <si>
    <t>Suministro, fabricación, transporte e instalación de Soporte estructural para tubería de Ø6” con vigas IPE 120 y láminas de anclaje de 1/4” en acero, con abrazadera para tubo a atornillada y desmontable en dos partes. Pieza y detalle numero 10 del PLANO OXI-TU-ACU-MEC-PLA-002_Bombeo Pozo Villa Maria_Rev0A, se debe incluir lamina de neopreno para evitar contacto metal-metal entre la tubería y el soporte</t>
  </si>
  <si>
    <t>Suministro, fabricación, transporte e instalación de spool ( Tubo Ø6” acero ANSI B36.19 SCH 40 con brida  slip-on en un extremo ANSI B16.5 de 6" clase 150 Long 0.6 m,  incluye tornillería, espárragos, tuercas, arandelas y empaques, Pieza y detalle numero 9 del PLANO  OXI-TU-ACU-MEC-PLA-002_Bombeo Pozo Villa Maria_Rev0A, Se deben incluir los ensayos no destructivos de las soldaduras aplicadas,  planos AS Built del sistema instalado y registro de torque.</t>
  </si>
  <si>
    <t xml:space="preserve">ET_AS_ME01_06                                    701.1, 704,705,706                                  5.4, 8.3, 8.7,                  PLANOS  OXI-TU-ACU-MEC-PLA-002_Bombeo Pozo Villa Maria_Rev0A                                       </t>
  </si>
  <si>
    <t>Suministro, transporte e instalación de manifold de presión con 2 válvulas de bola inoxidable 304 roscada NPT hembra de 1 pulg PN20, incluye niples inox 304, codos inox 304, filtro, Tee, racores,  empaques para  instalación de manómetro y transmisor de presión.  Pieza y detalle numero 11 del                 PLANO OXI-TU-ACU-MEC-PLA-002_Bombeo Pozo Villa Maria_Rev0A, Se deben entregar planos AS Built del sistema instalado,  ensayos no destructivos de las soldaduras en acero inoxidable.</t>
  </si>
  <si>
    <t xml:space="preserve">ET_AS_ME04_02 ET_AS_ME01_06                                   701.1, 704,705,706                                  5.7, 7.4, 8.3, 8.7,                 PLANOS OXI-TU-ACU-MEC-PLA-002_Bombeo Pozo Villa Maria_Rev0A                                        </t>
  </si>
  <si>
    <t>Suministro, transporte e instalación de Brida universal Ø6" PN16 ANSI B16.5 clase 150 para tubo de acero Ø6" SCH 40. incluye tornillería, espárragos, tuercas, arandelas y empaques Pieza y detalle numero 8 del PLANO OXI-TU-ACU-MEC-PLA-002_Bombeo Pozo Villa Maria_Rev0A, Se debe incluir registro de torqueo</t>
  </si>
  <si>
    <t xml:space="preserve">ET_AS_ME04_02 ET_AS_ME01_06                                    701.1, 704,705,706                                   5.7, 7.4, 8.3, 8.7,                  PLANOSOXI-TU-ACU-MEC-PLA-002_Bombeo Pozo Villa Maria_Rev0A                                          </t>
  </si>
  <si>
    <t>Suministro, transporte e instalación de Brida universal Ø6" PN16 ANSI B16.5 clase 150 para tubo de polietileno Ø160 mm PN16. incluye tornillería, espárragos, tuercas, arandelas y empaques Pieza y detalle numero 15 del PLANO OXI-TU-ACU-MEC-PLA-002_Bombeo Pozo Villa Maria_Rev0A, Se debe incluir registro de torqueo</t>
  </si>
  <si>
    <t xml:space="preserve">ET_AS_ME01_06                            701.1, 704,705,706                                   7.1,  7.4, 7.8, 7.9, 7.10, 7.11, 7.12, 8.3, 8.7,                      PLANOS OXI-TU-ACU-MEC-PLA-002_Bombeo Pozo Villa Maria_Rev0A                                           </t>
  </si>
  <si>
    <t>Suministro, fabricación, transporte e instalación de spool (Tubo Ø6” acero ANSI B36.19 SCH 40  con bridas  slip-on a los extremos ANSI B16.5 de 6"clase 150 con dos codos radio largo de 90° acero ANSI B16.9 SCH 40 para dirección hacia la aireación con longitud entre caras y ejes de 0.52 m y 1.0 m, con instalación de accesorios  (Threadolet de 1"x1"x3000 soldado al tubo  de Ø6 ) para manifold y toma muestra de agua, incluye tornillería, espárragos, tuercas, arandelas y empaques  Pieza y detalle numero 13 del PLANO                OXI-TU-ACU-MEC-PLA-002_Bombeo Pozo Villa Maria_Rev0A, Se deben entregar planos AS Built del sistema instalado,  ensayos no destructivos de las soldaduras aplicada y registro de torque.</t>
  </si>
  <si>
    <t xml:space="preserve">ET_AS_ME01_06                                   701.1, 704,705,706                                      5.4, 8.3 , 8.8, 8.7.               PLANOS OXI-TU-ACU-MEC-PLA-002_Bombeo Pozo Villa Maria_Rev0A                                        </t>
  </si>
  <si>
    <t>Suministro, transporte e instalación de spool (Manifold para toma de muestra de agua con niples roscados y accesorios inox "codo"con válvula de bola en bronce roscada NPT hembra Ø1" PN20 4) tornillos.   Pieza y detalle numero 14 del PLANO OXI-TU-ACU-MEC-PLA-002_Bombeo Pozo Villa Maria_Rev0A, Se deben entregar planos AS Built del sistema instalado, ensayos no destructivos de las soldaduras aplicada.</t>
  </si>
  <si>
    <t xml:space="preserve">7.2, 7.6, 8.3, 8.7,               PLANOS OXI-TU-ACU-MEC-PLA-002_Bombeo Pozo Villa Maria_Rev0A                                             </t>
  </si>
  <si>
    <t>Suministro, transporte e instalación de Tubería en PEAD DN160 PN16 RDE11. Pieza 16 PLANOOXI-TU-ACU-MEC-PLA-002_Bombeo Pozo Villa Maria_Rev0A, Se deben incluir los ensayos no destructivos de las soldaduras aplicadas.</t>
  </si>
  <si>
    <t xml:space="preserve">7.2, 7.6, 8.3, 8.7,                PLANOS OXI-TU-ACU-MEC-PLA-002_Bombeo Pozo Villa Maria_Rev0A                                           </t>
  </si>
  <si>
    <t>Suministro, transporte e instalación de codo en polietileno a 90° DN160 PN16 RDE11. Pieza 16 PLANOOXI-TU-ACU-MEC-PLA-002_Bombeo Pozo Villa Maria_Rev0A, Se deben incluir los ensayos no destructivos de las soldaduras aplicadas.</t>
  </si>
  <si>
    <t>ET_AS_ME06_06    ET_AS_ME01_06                                   701.1, 702, 704,705,706                   5.2, 7.8, 8.1, 8.7             PLANOS OXI-TU-ACU-MEC-PLA-002_Bombeo Pozo Villa Maria_Rev0A</t>
  </si>
  <si>
    <t xml:space="preserve">Suministro, transporte e instalación de Válvula ventosa metálica de doble cámara triple efecto Ø1" PN16, Rosca NPT hembra o bridada ANSI B16.5 clase 150 para descarga. Incluye tornillería, espárragos, tuercas, arandelas y empaques Pieza 4 PLANOS OXI-TU-ACU-MEC-PLA-002_Bombeo Pozo Villa Maria_Rev0A                   </t>
  </si>
  <si>
    <t xml:space="preserve">ET_AS_ME01_06                                  701.1, 704,705,706                                    5.4, 7.4, 8.1, 8.7              PLANOS OXI-TU-ACU-MEC-PLA-002_Bombeo Pozo Villa Maria_Rev0A                                        </t>
  </si>
  <si>
    <t xml:space="preserve">Suministro, transporte, instalación de Niples y válvula de cierre rápido de bola 4 tornillos bronce Ø1" PN16 rosca hembra NPT o brida ANSI B16.5 de 2" rosca interna hembra NPT para ventosa de descarga. Pieza 4 PLANOS             OXI-TU-ACU-MEC-PLA-002_Bombeo Pozo Villa Maria_Rev0A,   Se deben incluir los ensayos no destructivos de las soldaduras aplicadas.                                     </t>
  </si>
  <si>
    <t xml:space="preserve"> Remitase al documento "Especificaciones tecnicas bombeo La Lucila" Numeral 6.2, 8.3, 8.7</t>
  </si>
  <si>
    <t xml:space="preserve"> Remitase al documento "Especificaciones tecnicas bombeo La Lucila" Numeral 6.3, 8.3, 8.7</t>
  </si>
  <si>
    <t xml:space="preserve"> Remitase al documento "Especificaciones tecnicas bombeo La Lucila" Numeral 9.10,9.18, 9.19, 9.20, 9.21, 9.22, 9.23, 9.24, 9.25, 9.26, 9.27, 9.28</t>
  </si>
  <si>
    <t xml:space="preserve"> Remitase al documento "Especificaciones tecnicas bombeo La Lucila" Numeral 12</t>
  </si>
  <si>
    <t xml:space="preserve"> ET_AS_ME06_04    ET_AS_ME01_06                                   CAP 7 numerales 701.1, 704,705,706                                    Remitase al documento "Especificaciones tecnicas bombeo La Lucila" Numeral 5.8, 7.4, 7.8, 7.10, 8.2, 8.7, PLANOSOXI-TU-EST-MEC-PLA-003_Rebombeo la LucilaII_Rev0A</t>
  </si>
  <si>
    <t>Remitase al documento "Especificaciones tecnicas bombeo La Lucila" Numeral 6.6, 8.7</t>
  </si>
  <si>
    <t>Remitase al documento "Especificaciones tecnicas bombeo La Lucila" Numeral 6.2, 8.2, 8.7</t>
  </si>
  <si>
    <t>Remitase al documento "Especificaciones tecnicas bombeo La Lucila" Numeral 6.4, 8.2, 8.7</t>
  </si>
  <si>
    <t>Remitase al documento "Especificaciones tecnicas bombeo La Lucila" Numeral 6.5, 8.2, 8.7                                ET_AS_ME06_14, ET_AS_ME01_06,                                    ET-AS-ME07-02                                    701.1, 704, 705, 706</t>
  </si>
  <si>
    <t>Remitase al documento "Especificaciones tecnicas bombeo La Lucila" Numeral 6.3, 8.2, 8.7</t>
  </si>
  <si>
    <t>Remitase al documento "Especificaciones tecnicas bombeo La Lucila" Numeral 9.11, 9.12, 9.13, 9.15, 9.19, 9.20, 9.23, 9.24</t>
  </si>
  <si>
    <t>Remitase al documento "Especificaciones tecnicas bombeo La Lucila" Numeral 9.13, 9.15, 9.19, 9.20, 9.23, 9.24</t>
  </si>
  <si>
    <t>Remitase al documento "Especificaciones tecnicas bombeo La Lucila" Numeral 9.10, 9.12, 9.13, 9.15, 9.16, 9.19, 9.20, 9.21, 9.22, 9.23, 9.24, 9.25, 9.26, 9.27, 9.28</t>
  </si>
  <si>
    <t>Remitase al documento "Especificaciones tecnicas bombeo La Lucila" Numeral 9.10, 9.12, 9.13, 9.15, 9.16, 9.17, 9.19, 9.20, 9.21, 9.22, 9.23, 9.24, 9.25, 9.26, 9.27, 9.30</t>
  </si>
  <si>
    <t>Remitase al documento "Especificaciones tecnicas bombeo La Lucila" Numeral 9.5, 9.6, 9.7, 9.8, 9.10, 9.11, 9.12, 9.13, 9.14</t>
  </si>
  <si>
    <t>Remitase al documento "Especificaciones tecnicas bombeo La Lucila" Numeral 9.5, 9.6, 9.7, 9.8, 9.10,  9,23</t>
  </si>
  <si>
    <t>Remitase al documento "Especificaciones tecnicas bombeo La Lucila" Numeral 10</t>
  </si>
  <si>
    <t>Remitase al documento "Especificaciones tecnicas bombeo La Lucila" Numeral 4,1</t>
  </si>
  <si>
    <t>Remitase al documento "Especificaciones tecnicas bombeo La Lucila" Numeral 4,2</t>
  </si>
  <si>
    <t>Remitase al documento "Especificaciones tecnicas bombeo La Lucila" Numeral 5,4</t>
  </si>
  <si>
    <t>Remitase al documento "Especificaciones tecnicas bombeo La Lucila" Numeral 5,8</t>
  </si>
  <si>
    <t>Remitase al documento "Especificaciones tecnicas bombeo La Lucila" Numeral 5,2</t>
  </si>
  <si>
    <t>Remitase al documento "Especificaciones tecnicas bombeo La Lucila" Numeral 5,6</t>
  </si>
  <si>
    <t>Remitase al documento "Especificaciones tecnicas bombeo La Lucila" Numeral 5,3</t>
  </si>
  <si>
    <t>Remitase al documento "Especificaciones tecnicas bombeo La Lucila" Numeral 5,1</t>
  </si>
  <si>
    <t>Remitase al documento "Especificaciones tecnicas bombeo La Lucila" Numeral 5,7</t>
  </si>
  <si>
    <t>Remitase al documento "Especificaciones tecnicas bombeo La Lucila" Numeral 6,2</t>
  </si>
  <si>
    <t>Remitase al documento "Especificaciones tecnicas bombeo La Lucila" Numeral 6,4</t>
  </si>
  <si>
    <t>Remitase al documento "Especificaciones tecnicas bombeo La Lucila" Numeral 6,5</t>
  </si>
  <si>
    <t>Remitase al documento "Especificaciones tecnicas bombeo La Lucila" Numeral 6,3</t>
  </si>
  <si>
    <t>Remitase al documento "Especificaciones tecnicas bombeo La Lucila" Numeral 6,6</t>
  </si>
  <si>
    <t>CAP 7 ESPECIFICACIÓN 701.5 
NC-AS-IL01-31</t>
  </si>
  <si>
    <t>CAP 7 ESPECIFICACIÓN 701.6
NC-AS-IL01-31</t>
  </si>
  <si>
    <t>CAP 7 ESPECIFICACIÓN 701.6</t>
  </si>
  <si>
    <t>CAP 7  ESPECIFICACIÓN 701.6</t>
  </si>
  <si>
    <t>CAP 7 nuerales 701, 701.2,
701.3, 701.7,
704, 706</t>
  </si>
  <si>
    <t xml:space="preserve">Remitase al documento "Especificaciones tecnicas bombeo La Lucila" Numeral 7.1, 7.10, 7.12, 7.13 8.1, 8.7, PLANO OXI-TU-ACU-MEC-PLA-001-01_Bombeo PPAP-Lucila-Rev0A                                                                                                                                                                                                                                              </t>
  </si>
  <si>
    <t xml:space="preserve">Remitase al documento "Especificaciones tecnicas bombeo La Lucila" Numeral 7.1, 7.10, 7.12, 7.13 8.1, 8.7, PLANO OXI-TU-ACU-MEC-PLA-001-01_Bombeo PPAP-Lucila-Rev0A                         </t>
  </si>
  <si>
    <t>Remitase al documento "Especificaciones tecnicas bombeo La Lucila" Numeral 7.1, 7.10, 7.12, 7.13, 8.1, 8.7, PLANO OXI-TU-ACU-MEC-PLA-001-01_Bombeo PPAP-Lucila-Rev0A</t>
  </si>
  <si>
    <t>ET_AS_ME01_06               CAP 7  numerales 701.1,704,705,706                                Remitase al documento "Especificaciones tecnicas bombeo La Lucila" Numeral 7.7, 7.8,7.10, 7.11,  8.1, 8.7, PLANOOXI-TU-ACU-MEC-PLA-001-01_Bombeo PPAP-Lucila-Rev0A</t>
  </si>
  <si>
    <t xml:space="preserve">ET_AS_ME01_06  ET_AS_ME06_04           CAP 7 numerales 701.1,704,705,706                                     Remitase al documento "Especificaciones tecnicas bombeo La Lucila" Numeral 5.1, 7.4, 8.1, 8.7,                         PLANO OXI-TU-ACU-MEC-PLA-001-01_Bombeo PPAP-Lucila-Rev0A                         </t>
  </si>
  <si>
    <t xml:space="preserve">ET_AS_ME01_06  ET_AS_ME04_02             CAP 7 numerales 701.1,704,705,706                                     Remitase al documento "Especificaciones tecnicas bombeo La Lucila" Numeral 5.7, 7.4, 8.1, 8.7,                        OXI-TU-ACU-MEC-PLA-001-01_Bombeo PPAP-Lucila-Rev0A                    </t>
  </si>
  <si>
    <t xml:space="preserve">ET_AS_ME01_06               CAP 7 numerales 701.1,704,705,706                                     Remitase al documento "Especificaciones tecnicas bombeo La Lucila" Numeral 7.1, 7.4, 8.7,                          PLANO OXI-TU-ACU-MEC-PLA-001-02_Bombeo PPAP-Lucila-Rev0A                                  </t>
  </si>
  <si>
    <t xml:space="preserve">ET_AS_ME01_06               CAP 7 numerales 701.1,704,705,706                                     Remitase al documento "Especificaciones tecnicas bombeo La Lucila" Numeral 7.1, 7.4, 7.5, 8.7,                   PLANO OXI-TU-ACU-MEC-PLA-001-02_Bombeo PPAP-Lucila-Rev0A                                  </t>
  </si>
  <si>
    <t>ET_AS_ME01_06               CAP 7 numerales 701.1,704,705,706                                    Remitase al documento "Especificaciones tecnicas bombeo La Lucila" Numeral 7.1, 7.4, 7.5, 8.7,                    PLANOOXI-TU-ACU-MEC-PLA-001-02_Bombeo PPAP-Lucila-Rev0A</t>
  </si>
  <si>
    <t>ET_AS_ME01_06               CAP 7 numerales 701.1,704,705,706                                      Remitase al documento "Especificaciones tecnicas bombeo La Lucila" Numeral 7.1, 7.4, 7.5, 8.7,                   PLANO                         OXI-TU-ACU-MEC-PLA-001-02_Bombeo PPAP-Lucila-Rev0A</t>
  </si>
  <si>
    <t xml:space="preserve">ET_AS_ME01_06               CAP 7 numerales 701.1,704,705,706                                     Remitase al documento "Especificaciones tecnicas bombeo La Lucila" Numeral 7.1, , 7.4, 7.8, 7.9, 7.10, 7.11, 8.1, 8.7,                                OXI-TU-ACU-MEC-PLA-001-01_Bombeo PPAP-Lucila-Rev0A                                            </t>
  </si>
  <si>
    <t xml:space="preserve">ET_AS_ME01_06               CAP 7 numerales 701.1,704,705,706                             Remitase al documento "Especificaciones tecnicas bombeo La Lucila" Numeral 7.1, 7.8, 7.9, 7.10, 7.11, 8.1, 8.7, OXI-TU-ACU-MEC-PLA-001-02_Bombeo PPAP-Lucila-Rev0A,                                           </t>
  </si>
  <si>
    <t>ET_AS_ME01_06               CAP 7 numerales 701.1,704,705,706                                     Remitase al documento "Especificaciones tecnicas bombeo La Lucila" Numeral 7.1, 7.4, 7.8, 7.9, 7.10, 7.11, 8.1, 8.7, PLANO                         OXI-TU-ACU-MEC-PLA-001-02_Bombeo PPAP-Lucila-Rev0A</t>
  </si>
  <si>
    <t xml:space="preserve">ET_AS_ME06_04         ET_AS_ME01_06                                  CAP 7 numerales 701.1, 702,4.704, 705,706                                         Remitase al documento "Especificaciones tecnicas bombeo La Lucila" Numeral 5.1, 7.4, 8.1, 8.7,                                     PLANO                         OXI-TU-ACU-MEC-PLA-001-02_Bombeo PPAP-Lucila-Rev0A                               </t>
  </si>
  <si>
    <t xml:space="preserve">ET_AS_ME01_06         
CAP 7 numerales 701.1,  704, 705, 706                                Remitase al documento "Especificaciones tecnicas bombeo La Lucila" Numeral 7.1, 7.4, 7.8, 7.9, 7.10, 7.11, 7.12, 8.1, 8.7, PLANO                         OXI-TU-ACU-MEC-PLA-001-02_Bombeo PPAP-Lucila-Rev0A                                            </t>
  </si>
  <si>
    <t xml:space="preserve">ET_AS_ME06_04 ET_AS_ME01_06                               CAP 7  numerales 701.1, 702, 702.4, 704, 705, 706                                              Remitase al documento "Especificaciones tecnicas bombeo La Lucila" Numeral  5.1, 7.4, 7.8, 7.10, 8.1, 8.7,                                                                                                        PLANO                        OXI-TU-ACU-MEC-PLA-001-02_Bombeo PPAP-Lucila-Rev0A                                   </t>
  </si>
  <si>
    <t>ET_AS_ME01_06                                     CAP 7  numerales 701, 701.1, 702, 704, 705, 706                                                    Remitase al documento "Especificaciones tecnicas bombeo La Lucila" Numeral v5.4, 8.18.8, 8.7,                                PLANO                        OXI-TU-ACU-MEC-PLA-001-02_Bombeo PPAP-Lucila-Rev0A</t>
  </si>
  <si>
    <t>ET_AS_ME01_06                                      CAP 7 nuemrales 701, 701.1, 704, 705, 706                      Remitase al documento "Especificaciones tecnicas bombeo La Lucila" Numeral 7.1, 7.4, 7.8, 7.9, 7.10, 7.11, 8.1, 8.7, PLANO                         OXI-TU-ACU-MEC-PLA-001-02_Bombeo PPAP-Lucila-Rev0A</t>
  </si>
  <si>
    <t xml:space="preserve">ET_AS_ME01_06                                 CAP 7 numerales 701, 701.1, 702, 704, 705, 706                                                       Remitase al documento "Especificaciones tecnicas bombeo La Lucila" Numeral 5.3, 7.8, 7.10, 7.11, 8.1, 8.7, PLANO OXI-TU-ACU-MEC-PLA-001-02_Bombeo PPAP-Lucila-Rev0A                                          </t>
  </si>
  <si>
    <t xml:space="preserve">ET_AS_ME01_06          ET_AS_ME04_01                                       CAP 7 numerales 701, 701.1, 704, 705, 706                   Remitase al documento "Especificaciones tecnicas bombeo La Lucila" Numeral 7.1, 7.4, 7.8, 7.9, 7.10, 7.11, 8.1, 8.7                             PLANO OXI-TU-ACU-MEC-PLA-001-02_Bombeo PPAP-Lucila-Rev0A                                               </t>
  </si>
  <si>
    <t xml:space="preserve">ET_AS_ME01_06                                                                        CAP 7 numerales 701, 701.1,  704, 705 , 706                                                     Remitase al documento "Especificaciones tecnicas bombeo La Lucila" Numeral 7.1, 7.3, 7.4, 7.5, 7.8, 7.9, 7.10, 7.11, 8.1, 8.7 PLANO  OXI-TU-ACU-MEC-PLA-001-02_Bombeo PPAP-Lucila-Rev0A,                                      </t>
  </si>
  <si>
    <t xml:space="preserve"> Remitase al documento "Especificaciones tecnicas bombeo La Lucila" Numeral 4.1, 4.4, 8.1, 8.7                                          PLANO  OXI-TU-ACU-MEC-PLA-001-02_Bombeo PPAP-Lucila-Rev0A</t>
  </si>
  <si>
    <t xml:space="preserve">ET_AS_ME06_06                                      CAP 7 numerales 701, 701.1, 704, 705, 706                        Remitase al documento "Especificaciones tecnicas bombeo La Lucila" Numeral 5.2, 7.10, 7.11,  8.1, 8.7, PLANO OXI-TU-ACU-MEC-PLA-001-02_Bombeo PPAP-Lucila-Rev0A                                        </t>
  </si>
  <si>
    <t xml:space="preserve">ET_AS_ME04_01     ET_AS_ME01_06                                      CAP 7 numerales 701, 701.1, 704, 705, 706                 Remitase al documento "Especificaciones tecnicas bombeo La Lucila" Numeral 5.6, 7.4, 8.1, 8.7, PLANO      OXI-TU-ACU-MEC-PLA-001-02_Bombeo PPAP-Lucila-Rev0A                                                  </t>
  </si>
  <si>
    <t>ET_AS_ME04_02 ET_AS_ME01_06                                   CAP 7 numerales 701.1, 704,705,706                                      "Especificaciones tecnicas bombeo La Lucila" Numeral 5.7, 7.4, 8.2, 8.7,                PLANOS OXI-TU-EST-MEC-PLA-003_Rebombeo la LucilaII_Rev0B</t>
  </si>
  <si>
    <t xml:space="preserve"> Remitase al documento "Especificaciones tecnicas bombeo La Lucila" Numeral 4.2, 8.2, 8.7,                       PLANOS OXI-TU-EST-MEC-PLA-003_Rebombeo la LucilaII_Rev0B</t>
  </si>
  <si>
    <t xml:space="preserve">ET_AS_ME06_04    ET_AS_ME01_06                                   CAP 7 numerales 701.1, 704,705,706                                    "Especificaciones tecnicas bombeo La Lucila" Numeral 5.1, 7.4, 7.8, 7.10, 8.2, 8.7, PLANOS OXI-TU-EST-MEC-PLA-003_Rebombeo la LucilaII_Rev0B                                 </t>
  </si>
  <si>
    <t xml:space="preserve">ET_AS_ME01_06                                 CAP 7 numerales 701.1, 704,705,706                                          "Especificaciones tecnicas bombeo La Lucila" Numeral 7.1, 7.4, 7.8, 7.9, 7.10, 7.11, 8.2, 8.7                                    PLANOS OXI-TU-EST-MEC-PLA-003_Rebombeo la LucilaII_Rev0B                                     </t>
  </si>
  <si>
    <t xml:space="preserve">ET_AS_ME01_06                                 CAP 7 numeral 701.1, 704,705,706                                      "Especificaciones tecnicas bombeo La Lucila" Numeral  7.1, 7.3, 7.4,  7.8, 7.9, 7.10, 7.11, 8.2, 8.7,                      PLANO OXI-TU-EST-MEC-PLA-003_Rebombeo la LucilaII_Rev0B                                  </t>
  </si>
  <si>
    <t>Suministro, fabricación, transporte e instalación de spool (múltiple de succión en tubería de Ø16" x 7.2 m ANSI B36.19 acero SCH 40 con codo radio largo de 45° ANSI B16.9 acero SCH 40 y tubos de Ø12" x 1m x 3 und ANSI B36.19 distanciados 2.8 m con brida  slip-on ANSI B16.9 clase 150 al extremo libre), reduccion concentrica de 16"X12" SCH 40, incluye tornillería, espárragos, tuercas, arandelas y empaques. Pieza 16 del PLANO OXI-TU-EST-MEC-PLA-003_Rebombeo la LucilaII_Rev0B, Se debe incluir registro de torqueo, ensayos no destructivos de las soldaduras aplicadas y entregar planos AS Built del sistema instalado.</t>
  </si>
  <si>
    <t xml:space="preserve"> ET_AS_ME01_06                                 CAP 7 numerales 701.1 - 704 -705-70                                           "Especificaciones tecnicas bombeo La Lucila" Numeral 7.1, 7.3- 7.4-7.5-7.8-7.9-7.10-7.11- 8.2-8.7                             PLANO OXI-TU-EST-MEC-PLA-003_Rebombeo la LucilaII_Rev0B                                   </t>
  </si>
  <si>
    <r>
      <t>Suministro, transporte e instalación de reducción concéntrica de 8" x 6" acero al carbon SCH 40, brida slip-on de 8" ANSI B16.5 clase 150 y brida  slip-on de 6" ANSI B16.5 clase 125, con (Threadolet de 1/2"x1/2"x3000) en un costado y al centro de la reduccion,</t>
    </r>
    <r>
      <rPr>
        <b/>
        <sz val="11"/>
        <color rgb="FFFF0000"/>
        <rFont val="Arial"/>
        <family val="2"/>
      </rPr>
      <t xml:space="preserve"> </t>
    </r>
    <r>
      <rPr>
        <sz val="11"/>
        <rFont val="Arial"/>
        <family val="2"/>
      </rPr>
      <t>incluye tornillería, espárragos, tuercas, arandelas y empaques. Pieza 9 del PLANO OXI-TU-EST-MEC-PLA-003_Rebombeo la LucilaII_Rev0B. Se deben incluir los ensayos no destructivos de las soldaduras aplicadas planos AS Built del sistema instalado  y registro de torqueo.</t>
    </r>
  </si>
  <si>
    <r>
      <t>Suministro, transporte e instalación de reducción excéntrica de 12"X8" en acero al carbon SCH 40 con bridas  slip-on de 12" ANSI B16.5 clase 150 y brida  slip-on de 8" ANSI B16.5 clase 125, con (Threadolet de 1/2"x1/2"x3000) en un costado y al</t>
    </r>
    <r>
      <rPr>
        <b/>
        <sz val="11"/>
        <rFont val="Arial"/>
        <family val="2"/>
      </rPr>
      <t xml:space="preserve"> </t>
    </r>
    <r>
      <rPr>
        <sz val="11"/>
        <rFont val="Arial"/>
        <family val="2"/>
      </rPr>
      <t>centro de la reduccion , incluye tornillería, espárragos, tuercas, arandelas y empaques. Pieza 3 del PLANO OXI-TU-EST-MEC-PLA-003_Rebombeo la LucilaII_Rev0B , Se deben incluir los ensayos no destructivos de las soldaduras aplicadas, planos AS Built del sistema instalado y registro de torqueo.</t>
    </r>
  </si>
  <si>
    <t>Suministro, fabricación, transporte e instalación de spool (multiple de instrumento, instalado a un costado de las reducciones concéntricas y excéntricas , segun detalle y tabla de materiales item 4, incluye niples, tee, codos, filtro, racores, unión soldada a tubo, tornillería, espárragos, tuercas, arandelas y empaques para suministro e instalación de manómetro y para transmisor de presión.  Pieza 4 del PLANO OXI-TU-EST-MEC-PLA-003_Rebombeo la LucilaII_Rev0B, Se deben incluir los ensayos no destructivos de las soldaduras aplicadas, planos AS Built del sistema instalado</t>
  </si>
  <si>
    <t xml:space="preserve">ET_AS_ME01_06                                 CAP 7 numerales 701.1, 704,705,706                                  5.4, 8.2, 8.7,                      PLANOS OXI-TU-EST-MEC-PLA-003_Rebombeo la LucilaII_Rev0B                                   </t>
  </si>
  <si>
    <t xml:space="preserve">ET_AS_ME01_06                                 CAP 7 numerales 701.1, 704,705,706                                    Remitase al documento "Especificaciones tecnicas bombeo La Lucila" Numeral 7.1, 7.3, 7.4, 7.5, 7.8, 7.9, 7.10, 7.11, 8.2, 8.7,                         PLANOS OXI-TU-EST-MEC-PLA-003_Rebombeo la LucilaII_Rev0B                               </t>
  </si>
  <si>
    <t>Suministro, transporte e instalación de Válvula Mariposa cuerpo wafer de Ø8" PN16, con accionamiento de volanta por reductor sinfín-corona. Pieza 12  del PLANO OXI-TU-EST-MEC-PLA-003_Rebombeo la LucilaII_Rev0B, incluye tornillería, tuercas, arandelas, empaques,  registro de torque.</t>
  </si>
  <si>
    <t xml:space="preserve">ET_AS_ME06_04    ET_AS_ME01_06                                   CAP 7 numerales 704,705,706                                      "Especificaciones tecnicas bombeo La Lucila" Numeral 5.1, 7.4, 7.8, 7.10, 8.2, 8.7, PLANOS OXI-TU-EST-MEC-PLA-003_Rebombeo la LucilaII_Rev0B                            </t>
  </si>
  <si>
    <t xml:space="preserve">ET_AS_ME01_06                                 CAP 7 - 701.1- 704-705-706                                      </t>
  </si>
  <si>
    <t xml:space="preserve">ET_AS_ME01_06  ET_AS_ME04_02             CAP 7 numerales 701.1,704,705,706                                                             </t>
  </si>
  <si>
    <t>Suministro, transporte e instalación de reducción concéntrica de de 12 x 8 ANSI B16.9 acero SCH 40. Pieza 17 del PLANO OXI-TU-EST-MEC-PLA-003_Rebombeo la LucilaII_Rev0B.  incluye ensayos no destructivos de las soldaduras aplicadas, registro de torque , planos AS Built del sistema instalado.</t>
  </si>
  <si>
    <t xml:space="preserve">ET_AS_ME01_06                                 CAP 7 numeral 701.1-704-705,706                                     "Especificaciones tecnicas bombeo La Lucila" Numeral 7.1, 7.3, 7.4, 7.5, 7.8, 7.9, 7.10, 7.11, 8.2, 8.7,             PLANOS OXI-TU-EST-MEC-PLA-003_Rebombeo la LucilaII_Rev0B                                </t>
  </si>
  <si>
    <t>Suministro, fabricación, transporte e instalación de múltiple de descarga spool ( tubería de Ø12" x 7,1m ANSI B36.19 acero SCH 40 con brida ANSI B16.5 clase 150 en los extremo y 3 tubos de Ø8" x 1m ANSI B36.19  SCH 40 distanciados 2.8 m instalados a 45°)  con tornillería, tuercas, arandelas y empaques. Pieza 17 del PLANO OXI-TU-EST-MEC-PLA-003_Rebombeo la LucilaII_Rev0B, incluye ensayos no destructivos de las soldaduras aplicadas, registro de torque , planos AS Built del sistema instalado.</t>
  </si>
  <si>
    <t xml:space="preserve">ET_AS_ME01_06                                 CAP 7 numerales 701.1, 704,705,706                                     "Especificaciones tecnicas bombeo La Lucila" Numeral 7.1, , 7.4, 7.8, 7.9, 7.10, 7.11, 8.2, 8.7,                             PLANOS OXI-TU-EST-MEC-PLA-003_Rebombeo la LucilaII_Rev0b                             </t>
  </si>
  <si>
    <t>ET_AS_ME01_06                                 CAP 7 numerales 701.1, 704,705,706                                     "Especificaciones tecnicas bombeo La Lucila" Numeral 7.1, , 7.4, 7.8, 7.9, 7.10, 7.11, 8.2, 8.7,                             PLANOS OXI-TU-EST-MEC-PLA-003_Rebombeo la LucilaII_Rev0B</t>
  </si>
  <si>
    <t>Suministro, fabricación, transporte e instalación de spool (Tubo Ø12" ANSI B36.19 SCH 40 x 650mm con bridas  slip-on ANSI B16.5 clase 150 a ambos extremos y con un Threadolet de 2"x 2"x3000 para válvula ventosa a centro del tubo en la parte superior, incluye tornillería, tuercas, arandelas y empaques. Pieza 19 del PLANO OXI-TU-EST-MEC-PLA-003_Rebombeo la LucilaII_Rev0B, incluye  ensayos no destructivos de las soldaduras aplicadas, registro de torque , planos AS Built del sistema instalado.</t>
  </si>
  <si>
    <t>Suministro, transporte, instalación de Ventosa metálica de doble cámara y triple efecto Ø2",  válvula cierre rápido y manómetro de 0 a 100 psi con niples galvanizados liviano y accesorios correspondientes roscados a brida con tornillos y empaques. Pieza 20 del PLANO OXI-TU-EST-MEC-PLA-003_Rebombeo la LucilaII_Rev0B, incluye planos AS Built del sistema instalado,  ensayos no destructivos de las soldaduras aplicadas, registro de torque</t>
  </si>
  <si>
    <t xml:space="preserve">ET_AS_ME06_06                                      CAP 7 numerales 701, 701.1, 704, 705, 706                        "Especificaciones tecnicas bombeo La Lucila" Numeral 7.8, 8.2, 8.7                                         PLANOS OXI-TU-EST-MEC-PLA-003_Rebombeo la LucilaII_Rev0B                                  </t>
  </si>
  <si>
    <t xml:space="preserve">ET_AS_ME01_06                                  CAP 7 numerales 701.1, 704,705,706                                  "Especificaciones tecnicas bombeo La Lucila" Numeral 5.4, 7.4, 8.2, 8.7                  PLANOS OXI-TU-EST-MEC-PLA-003_Rebombeo la LucilaII_Rev0B                                         </t>
  </si>
  <si>
    <t>Suministro, transporte, instalación de Niples y válvula de cierre rápido de bola 4 tornillos bronce Ø2" PN16 rosca hembra NPT y brida ANSI B16.5 de 2" rosca interna hembra NPT para ventosa de descarga Pieza 20 del  PLANO OXI-TU-EST-MEC-PLA-003_Rebombeo la LucilaII_Rev0B, incluye planos AS Built del sistema instalado,  ensayos no destructivos de las soldaduras aplicadas, registro de torque</t>
  </si>
  <si>
    <t>Suministro, transporte, instalación de interruptor de nivel tipo electrodo para ser instalado en el tanque bajo de 2000 m3 en PPAP para niveles bajo-bajo y alto-alto</t>
  </si>
  <si>
    <t>Suministro, transporte e instalación de Válvula Mariposa cuerpo wafer de Ø12" PN16, con accionamiento de volanta por reductor sinfín-corona, incluye tornillería, espárragos, tuercas, arandelas y empaques Pieza 2 del plano OXI-TU-EST-MEC-PLA-003_Rebombeo la LucilaII_Rev0B, Se debe incluir registro de torqueo y  planos AS Built del sistema instalado</t>
  </si>
  <si>
    <t>Suministro, fabricación, transporte e instalación de spool (Tubo Ø8" ANSI B36.19 acero SCH 40 x 0.4 m con bridas  slip-on ANSI B16.5 clase 150 a ambos extremos), con un Threadolet de 1/2" NPT para isntrumentacion, incluye tornillería, espárragos, tuercas, arandelas y empaques. Pieza 11 del PLANO OXI-TU-EST-MEC-PLA-003_Rebombeo la LucilaII_Rev0B, Se deben incluir los ensayos no destructivos de las soldaduras aplicadas, planos AS Built del sistema instalado y registro de torqueo.</t>
  </si>
  <si>
    <t>Suministro, fabricacion, transporte e instalación de spool (niple de ajuste ø12" (DN300) aproximadamente 800mm, extremos bridados ANSI 16.5 clase 150) . Pieza y detalle numero 1 del PLANO OXI-TU-EST-MEC-PLA-003_Rebombeo la LucilaII_Rev0B, Se debe incluir registro de torqueo y planos AS Built del sistema instalado</t>
  </si>
  <si>
    <t xml:space="preserve">Suministro, transporte e instalación de junta de expansión ø12" (DN300) para agua potable con un anillo de retención y bridas ANSI 16.5 clase 150 en ambos extremos, Pieza 6 del PLANO OXI-TU-EST-MEC-PLA-003_Rebombeo la LucilaII_Rev0B, </t>
  </si>
  <si>
    <t>Suministro, transporte e instalación de junta de expanción ø8" (DN200) para agua potable con un anillo de retencion y bridas ANSI 16.5 clase 150 en ambos extremo. Valvula de cheque basculante de 8" (DN200) tipo SWING CHECK PN 16 con bridas  ANSI 16.5 clase 150 en ambos extremo.  Incluye tornillería, espárragos, tuercas, arandelas y empaques. Piezas 7 y pieza 10 del PLANO OXI-TU-EST-MEC-PLA-003_Rebombeo la LucilaII_Rev0B, Se debe de incluir registro de torqueo</t>
  </si>
  <si>
    <t>Suministro, transporte, instalación y puesta en operación de manguera de pozo, diámetro de Ø6" con presión nominal de operación de 200 mca O 300 PSI.</t>
  </si>
  <si>
    <t>Suministro, transporte e instalación de cableado para la instrumentación  cable de instrumentación calibre 3x14 AWG, 1 par 18, cable modbus RTU. Incluye accesorios ceno o equivalente, borneras, cajas de conexión en acero inoxidable para la conexión del motor, conectores, cinta, tubería PVC de 2", excavación y demás elementos necesarios para su correcta instalación.</t>
  </si>
  <si>
    <t>Suministro, transporte, instalación y puesta en funcionamiento de Motobomba sumergible de achique de carcaza inox 5 l/s @ 12 m con motor eléctrico de 2 hp trifásica a 460V@60Hz. El proveedor debe entregar tras la puesta en funcionamiento, la curva del sistema y operación de la bomba para las condiciones de diseño.</t>
  </si>
  <si>
    <t>17,20,</t>
  </si>
  <si>
    <t>Suministro, transporte e instalación de cableado para la instrumentación (LT, PIT, FIT) cable de instrumentación calibre 12x16, 4x16. Incluye accesorios ceno, borneras, cajas de conexión en acero inoxidable para la conexión del motor, conectores, cinta, tubería de acuerdo a planimetria, excavación y demás elementos necesarios para su correcta instalación, con previa aprobación de interventoría.</t>
  </si>
  <si>
    <t>Suministro, transporte e instalación de transformador trifásico seco de 300 kVA, 13200/460/254 V para instalar en subestación eléctrica existente y demas accesorios para su correcta instalacion</t>
  </si>
  <si>
    <t>Suministro, transporte e instalación de acometida primaria en cable 3Nº 1/0 XLPE al 133% de aislamiento + 1Nº 2 desnudo, se utilizara para las conexiones entre la celda del tandem existente a la ceda de remonte y al tandem nuevo, ademas de las conexiones para los dos transformadores de la subestacion, y demas accesorios para su correcta instalacion.</t>
  </si>
  <si>
    <t>Suministro, transporte e instalación de canalización en tubería PVC DB de 5x3" para acometida eléctrica secundaria. Incluye obra civil botada de escombros y demas accesorios necesarios para su correcta instalación.</t>
  </si>
  <si>
    <t>Suministro, transporte e instalación de canalización en tubería PVC DB de 3" para acometida eléctrica secundaria. Incluye 2 cajas RS3-002 para distribucion del cableado. Incluye obra civil botada de escombros y demas accesorios necesarios para su correcta instalación</t>
  </si>
  <si>
    <t>Suministro, transporte e instalación de acometida eléctrica en Barras de CU para 500A para alimentar desde el barraje secundario del transformador trifásico de 300 kVA hasta la protección principal del tablero general. Incluye terminales electroplateadas, cintas y demas elementos necesarios para su correcta instalación.</t>
  </si>
  <si>
    <t>Suministro, transporte e instalación de acometida eléctrica en 3Nº 1/0 + 1Nº 2 AWG para alimentar desde la subestación hasta el gabinete de variador y dese el variador hasta  alimentación de cada bomba, cable especial para uso de variador de frecuencia, 2kV. Incluye terminales electroplateadas, cintas y demas elementos necesarios para su correcta instalación. Incluye 30 metros de tuberia IMC 3", 6 metros de coraza metalica flexible 3" y demas accesorios para su correcta instalacion. (ver plano de redes electricas villa maria)</t>
  </si>
  <si>
    <t>Suministro, transporte e instalación de acometida eléctrica en 3Nº 2 + 1Nº 2 + 1Nº 4  THHN AWG para alimentar desde del tablero general hasta el gabinete sistema de cloración. Incluye terminales electroplateadas, cintas y demas elementos necesarios para su correcta instalación.</t>
  </si>
  <si>
    <t>Suministro, transporte, instalación y puesta en operación de gabinete compartimentado. Tipo interiores en lámina acero galvanizada calibre 12 y 14 con aplicación de pintura electroestática, autosoportado con certificado de homologación RETIE en todo su conjunto; incluye el suministro, instalación y puesta en servicio de los siguientes elementos poe gabinete:  Un Variador de velocidad (VF) de 60 hp, HD, 460 V, 71 A, la reactancia de línea al 5%, el filtro dv/dt, un totalizador regulable de 100 A con unidad termo magnética variable ajustable de 60-100, y mando rotativo exterior, un breaker de 50-80 A con unidad termo magnética variable y mando rotativo exterior, para el variador, un totalizador regulable de 50 A con unidad termo magnética variable para el DPS, la corriente de corto circuito de todos los interruptores termo magnéticos será como mínimo 25 kA, con sus respectiva borneras de conexión para fuerza y control, DPS tipo compacto, categoría B, 277/480, 3 fases 4 hilos. incluye caja de derivacion en acero inoxidable de (600X400X300)MM con sello inyectado, IP 65. Se requiere RETIE, resistencia de calefacción con su control hidrostático, Iluminación.</t>
  </si>
  <si>
    <t>Suministro, transporte e instalación de canalización en tubería PVC DB de 2x3" para acometida eléctrica secundaria.  Incluye 2 cajas RS3-002 para distribucion del cableado. Incluye obra civil botada de escombros y demas accesorios necesarios para su correcta instalación</t>
  </si>
  <si>
    <t>Suministro, transporte e instalación de acometida eléctrica en 3Nº 1/0 + 1Nº 2 AWG para alimentar desde del gabinete pozo hasta la caja tipo bornera ubicada al lado del pozo, se debe realizar en cableado especial para variador de frecuencia, 2kV. Incluye terminales electroplateadas, cintas y demas elementos necesarios para su correcta instalación. Incluye 10 metros de tuberia IMC 3", 3 metros de coraza metalica flexible 3" y demas accesorios para su correcta instalacion. (ver plano de redes electricas villa maria)</t>
  </si>
  <si>
    <t xml:space="preserve">Suministro, transporte, instalación y puesta en funcionamiento de un sistema de generación en sitio de Hipoclorito con capacidad de 400 lb/día para tratar hasta 160 l/s compuesto de:  Panel de control con PLC y pantalla HMI, Gabinete con transformador de 48 kVA trifásico para 300 VAC a 300VDC@80A, Conjunto de cinco (5) celdas electrolíticas con capacidad de 80 lb/día cada una con equipo de bombeo, medidores de flujo, aire acondicionado ,enfriador de agua y demás accesorios necesarios, </t>
  </si>
  <si>
    <t xml:space="preserve">Suministro, transporte, instalación y puesta en operación de  gabinete compartimentado. Tipo interiores en lámina acero galvanizada calibre 12 y 14 con aplicación de pintura electroestática, autosoportado con certificado de homologación RETIE; incluye por cada gabinete el suministro, instalación y puesta en servicio de los siguientes elementos: un Variador de velocidad (VF) de 75 hp, HD, 460 V, la reactancia de línea al 5%, el filtro dv/dt, un totalizador regulable con unidad termo magnética variable ajustable de 60-120, y mando rotativo exterior, un breaker de 50-80 A con unidad termo magnética variable y mando rotativo exterior,  para el DPS, la corriente de corto circuito de todos los interruptores termo magnéticos será como mínimo 25 kA, con sus respectiva borneras de conexión para fuerza y control, DPS tipo compacto, categoría B, 277/480, 3 fases 4 hilos. incluye caja de derivacion en acero inoxidable de (600X400X300)MM con sello inyectado, IP 65. Se requiere certificación RETIE, resistencia de calefacción con su control hidrostático, Iluminación y demas accesorios para su correcta instalacion. </t>
  </si>
  <si>
    <t>Diseño, suministro, transporte, instalación y puesta en marcha  de tablero general, con barras de cobre para 300A, 460V, 25 kA, que incluye: 
-Dos (2)  interruptor tripolar principal de baja tensión 460 V, corriente nominal regulabre entre 150 A a 300 A, Icc 25 kA.
-Dos (2) contactores AC3, 460V, 250A.
-Tres (3) interruptores tripolares de baja tension 460V, corriente nominal (100-125)A, Icc 25 kA.
-Un (1) interruptor tripolar de baja tension 460V, corriente nominal 80A, Icc 25 kA.
-Un (1) interruptor tripolar de baja tension 460V, corriente nominal 30A, Icc 25 kA.
-Tres  (3) Reservas no equipadas.
-Un (1) DPS tipo compacto, tipo I, 277/480, 3 fases 4 hilos.
-Un (1) analizador de redes para medicion de variables electricas clase 0.5, incluye tc's de 400/5A clase 0.5, 5VA.
-Incluye relé de protección.
- accesorios de fijación y conexión para su correcta instalacion.</t>
  </si>
  <si>
    <t>Suministro,Suministro, transporte, instalacion y puesta en funcionamiento de gabinete de servicios auxiliares con transformador seco 12 kVA seco de 460/208-120V para alimentacion de intrumentos, iluminación y demas accesorios para su correcta instalación. con certificado de conformidad de producto RETIE</t>
  </si>
  <si>
    <t>Suministro, transporte e instalación de canalización en tubería PVC DB de 4" para acometida eléctrica secundaria (de trafo a gabinete y de gabinete a planta). Incluye obra civil botada de escombros y demas accesorios necesarios para su correcta instalación.</t>
  </si>
  <si>
    <t>Suministro, transporte e instalación de canalización en tubería PVC DB de 3" para acometida eléctrica secundaria. Incluye obra civil botada de escombros y demas accesorios necesarios para su correcta instalación.</t>
  </si>
  <si>
    <t xml:space="preserve"> Suministro e instalación de poste en concreto de 14 m 510 kg para montaje de punta Franklin y ubicación de luminarias proyectados según normas EPM. Incluye obra civil, pintura botada de escombros y todo lo necesario para su correcta instalación.</t>
  </si>
  <si>
    <t xml:space="preserve"> Suministro e instalación de gabinete de medida y protección tipo intemperie para instalar en pedestal. Incluye breaker regulable de 250 A, transformadores de corrientes 200/5A, medidor de energía y todos los elementos necesarios para su correcto funcionamiento</t>
  </si>
  <si>
    <t>Suministro e instalación de malla de puesta a tierra en cable 2/0  con  4 varillas coperweld 5/8" x 2,40, disposición rectangular según diseño, soldaduras exotérmicas de 150 gr, Incluye colas descarga en cable desnudo calibre 2/0 y 1/0 AWG de cerramientos,  descarga de tableros y equipos, puertas, protocolo de medidas de resistividad del terreno y resistencia de puesta a tierra, realizadas con telurometro normalizado, caja de inspección 30x30  y acople a descarga de red trifásica y sistema de apantallamiento. (Ver plano de lucila tanque bajo)</t>
  </si>
  <si>
    <t>Suministro e instalación de canalización en tubería PVC db de 3" y 1" desde gabinete de control, y tablero de variadores, y las cajas de conexion para acometida eléctrica de la bomba y para el cable de instrumentacion respectivamente, en caseta de bombeo. Incluye obra civil, botada de escombros y demás accesorios necesarios para su correcta instalación.</t>
  </si>
  <si>
    <t>Suministro e instalación de cable de aluminio 1/0 AWG Desnudo para el anillo superior del apantallamiento y demas accesorios para su correcta instalación.</t>
  </si>
  <si>
    <t>Suministro e instalación de puntas franklin y demas accesorios para su correcta instalación.</t>
  </si>
  <si>
    <t>Suministro e instalación de cable de cobre 2/0 AWG para el anillo inferior del apantallamiento y demas accesorios para su correcta instalación.</t>
  </si>
  <si>
    <t>Suministro e instalación de soldadura exotermica de 115 gr y ademasaccesorios para correcta instalación.</t>
  </si>
  <si>
    <t>Suministro e instalación de varillas copperweld 2,40mts x 5/8" y demas accesorios para su correcta instalación.</t>
  </si>
  <si>
    <t>Suministro e instalación de caja de piso para inspección del sistema de apantallamiento y puesta a tierra y demas accesorios para su correcta instalación.</t>
  </si>
  <si>
    <t>Suministro e instalación de tablero de distribución trifasico de 18 circuitos. Incluye 1 totalizador tripolar de 40 A, 4 breakes bipolares de 20 A, 7 breaker monopolares de 20 A y todos los elementos necesarios para su correcto funcionamiento.</t>
  </si>
  <si>
    <t>Suministro e instalación de salida eléctrica de iluminación, incluye desarrollo de 3 metros en tubería metalica galvanizada de 3/4" y cable 3No.12 AWG, toma doble con polo a tierra, accesorios, elementos de fijación y demas elementos necesarios para su correcto funcionamiento</t>
  </si>
  <si>
    <t>Suministro e instalación de salida eléctrica para interruptor sencillo, Incluye desarrollo de 3 metros en tuberia metalica galvanizada de 3/4" y cable 3No.12 AWG, interruptor sencillo, accesorios, elementos de fijación y demas elementos necesarios para su correcto funcionamiento</t>
  </si>
  <si>
    <t>Suministro e instalación de salida eléctrica para interruptor doble, Incluye desarrollo de 3 metros en tuberia metalica galvanizada de 3/4" y cable 3No.12 AWG, interruptor doble, accesorios, elementos de fijación y demas elementos necesarios para su correcto funcionamiento</t>
  </si>
  <si>
    <t>Suministro e instalación de salida eléctrica para toma normal a 120 V con polo a tierra, Incluye desarrollo de 3 metros tubería pvc de 3/4" cable 3No.12 AWG, toma normal 120V, accesorios, elementos de fijación y demas elementos necesarios para su correcto funcionamiento</t>
  </si>
  <si>
    <t>Suministro e instalación de salida eléctrica para toma de seguridad a 220 V con polo a tierra, incluye desarrollo de 3 metros en tubería pvc de 3/4" y cable 3No.10 AWG, toma 220V, accesorios, elementos de fijación y demas elementos necesarios para su correcto funcionamiento</t>
  </si>
  <si>
    <t>Suministro e instalación de salida eléctrica para toma con polo a tierra GFCI, incluye desarrollo de 3 metros en tubería pvc de 3/4" y cable 3No.12 AWG, toma GFCI, accesorios, elementos de fijación y demas elementos necesarios para su correcto funcionamiento</t>
  </si>
  <si>
    <t>Suministro e instalación de lámpara hermética de 2x32 W. Incluye clavija, 2 metros de cable encauchetado 3x12 awg, 2 tubos de 32w, accesorios de fijación y demas elementos necesarios para su correcto funcionamiento</t>
  </si>
  <si>
    <t>Suministro e instalación de salida eléctrica para plafón, incluye desarrollo de 3 metros en tubería pvc de 3/4" y cable 3No.12 AWG, bombillo ahorrador de 25 w, accesorios, elementos de fijación y demas elementos necesarios para su correcto funcionamiento.</t>
  </si>
  <si>
    <t>Suministro e instalación de lámpara de emergencia tipo mickey mouse, Incluye claviaja, 2 metros de cable encauchetado 3x14 awg, accesorios de fijación y demas elementos necesarios para su correcto funcionamiento.</t>
  </si>
  <si>
    <t>Suministro, transporte e instalación de acometida eléctrica en 6Nº 2/0 + 2Nº 1/0 THHN AWG para alimentar desde el barraje secundario del transformador trifásico de 150 kVA hasta la protección principal del tablero de transferencia y desde la planta hasta el tablero de transferencia. Incluye terminales electroplateadas, cintas y demas elementos necesarios para su correcta instalación.</t>
  </si>
  <si>
    <t>Suministro, transporte e instalación de acometida eléctrica en 3Nº 1/0 + 2Nº 2 THHN AWG para alimentar desde del tablero de transferencia hasta el tablero variador 1. Incluye terminales electroplateadas, cintas y demas elementos necesarios para su correcta instalación</t>
  </si>
  <si>
    <t>Suministro, transporte e instalación de acometida eléctrica en 3Nº 1/0 + 2Nº 2 THHN AWG para alimentar desde del tablero  de transferencia hasta el tablero variador 2. Incluye terminales electroplateadas, cintas y demas elementos necesarios para su correcta instalación.</t>
  </si>
  <si>
    <t>Suministro, transporte e instalación de acometida eléctrica en 3Nº 1/0 + 2Nº 2 THHN AWG para alimentar desde del tablero  de transferencia hasta el tablero variador 3. Incluye terminales electroplateadas, cintas y demas elementos necesarios para su correcta instalación.</t>
  </si>
  <si>
    <t>Suministro, transporte e instalación de acometida eléctrica en 3Nº 6 + 1Nº 6 + 1Nº 8  THHN AWG para alimentar desde del tablero transferencia hasta el tablero de servicios auxiliares. Incluye terminales electroplateadas, cintas y demas elementos necesarios para su correcta instalación.</t>
  </si>
  <si>
    <t>Suministro, transporte e instalación de acometida eléctrica en 3Nº1/0+1No.6  AWG para alimentar desde tablero variador 1 hasta el hasta la conexion al equipo, en cable especial para variador de frecuencia, 2kV. Incluye terminales electroplateadas, cintas y demas elementos necesarios para su correcta instalación.</t>
  </si>
  <si>
    <t>Suministro, transporte e instalación de acometida eléctrica en 3Nº1/0+1No.6  AWG para alimentar desde tablero variador 2 hasta el hasta la conexion al equipo, en cable especial para variador de frecuencia, 2kV. Incluye terminales electroplateadas, cintas y demas elementos necesarios para su correcta instalación.</t>
  </si>
  <si>
    <t>Suministro, transporte e instalación de acometida eléctrica en 3Nº1/0+1No.6  AWG para alimentar desde tablero variador 3 hasta el hasta la conexion al equipo, en cable especial para variador de frecuencia, 2kV. Incluye terminales electroplateadas, cintas y demas elementos necesarios para su correcta instalación</t>
  </si>
  <si>
    <t>Suministro, transporte, instalación y puesta en operación de planta eléctrica con motor diesel con capacidad de 250 KVA en STAND-BY Voltaje de suministro 460V con sistema eléctronico de control y monitoreo encabinada e insonorizada con posibilidad de derivacion para el escape de gases de combustión, con basetanque y autonomia para 8 horas de uso y demas accesorios para su correcta instalación.</t>
  </si>
  <si>
    <t xml:space="preserve">Suministro, transporte e instalación de tramos de tubo Ø8" ANSI B36.19 acero SCH 40 x 0.5 m a codo radio largo de 45° ANSI B16.9 acero SCH 40 y brida ANSI B16.5 clase 150 para direccionamiento del grupo 1 a múltiple de descarga. </t>
  </si>
  <si>
    <t>Suministro, transporte de Válvula Mariposa cuerpo wafer Ø24" PN16, con accionamiento de volanta por reductor sinfín-corona, para contra bridas ANSI B16.5 clase 150. Incluye tornillería, tuercas, arandelas y empaques</t>
  </si>
  <si>
    <t>Suministro, transporte de Válvula Mariposa cuerpo wafer Ø16" PN16, con accionamiento de volanta por reductor sinfín-corona, para contra bridas ANSI B16.5 clase 150. Incluye tornillería, tuercas, arandelas y empaques</t>
  </si>
  <si>
    <t>Suministro, transporte de Válvula Mariposa cuerpo wafer Ø12" PN16, con accionamiento de volanta por reductor sinfín-corona, para contra bridas ANSI B16.5 clase 150. Incluye tornillería, tuercas, arandelas y empaques</t>
  </si>
  <si>
    <t>Suministro, transporte de Acople flexible tipo Dresser Ø16" PN16 rigidizada para tubos de GRP a ambos lados con varillas roscadas y sistema de aseguramiento con doble tuerca. Incluye tornillería, tuercas, arandelas y empaques</t>
  </si>
  <si>
    <t>Suministro, transporte, instalación y puesta en funcionamiento de sistema de radio enlace para transferencia de comunicación y datos desde el tanque elevado Lucila hasta el tanque elevado de Casanova</t>
  </si>
  <si>
    <t xml:space="preserve">un </t>
  </si>
  <si>
    <t>Suministro, transporte, y puesta en operación de celda presión hidrostática, con cable de 10 metros sin empalmes, instalado hasta el tablero de control y potencia con comunicación 4 - 20mA con rango de 0 a 10 mca con tubería PVC de 1” al interior del pozo</t>
  </si>
  <si>
    <t>Suministro, transporte e instalación de Válvula ventosa metálica de doble cámara triple efecto Ø2" PN16, Rosca NPT hembra o bridada ANSI B16.5 clase 150 para descarga</t>
  </si>
  <si>
    <t>Suministro, transporte, instalación de Niples y válvula de cierre rápido de bola 4 tornillos bronce DN50 PN16 rosca hembra NPT y brida ANSI B16.5 de 2" rosca interna hembra NPT para ventosa de descarga</t>
  </si>
  <si>
    <t>Suministro, transporte, instalación de interruptor de nivel tipo electrodo para ser instalado en bajo de 2000 m3 en PPAP para niveles bajo-bajo y alto-alto</t>
  </si>
  <si>
    <t>Suministro, transporte e instalación de acometida eléctrica en cable encauchetado  4Nº 2 THHN AWG para alimentar desde la caja tipo bornera ubicada al lado del pozo hasta la bomaba sumergible. Incluye terminales electroplateadas, cintas y demas elementos necesarios para su correcta instalación.</t>
  </si>
  <si>
    <t>Suministro y legalización ante la empresa de energía eléctrica (EPM) el proyecto de redes para la instalación de un transformador de 150 kVA en el municipio de Turbo. Incluye plano selladopor EPM, las visitas a la obra del ingeniero electricista matriculadoen epm para levantamientos posterior entrega, legalización y declaración juramentada del Retie.</t>
  </si>
  <si>
    <t>Suministro, transporte, instalación y puesta en operación sistema automático de transferencia para planta eléctrica de 250 KVA y acometida eléctrica desde gabinete hasta todos los demás tableros a mantener servicio</t>
  </si>
  <si>
    <t>Tanque externo metálico con capacidad de 300 litros de combutibles Dieselcon mangueras, racores y prefiltros para planta eléctrica de 250KVA al interior de la caseta de bombeo sin obstaculizar el paso ni afectar la integridad de los mismos</t>
  </si>
  <si>
    <t>Suministro, transporte, instalación y puesta en funcionamiento bomba tipo lapicero sumergible de 85 l/s@40.6 m,con motor eléctrico IP68 de 75 HP, 460V, 40-60Hz, sensor de temperatura en los devanados tipo PT100, camisa de refrigeración en acero inoxidable. Verificar los planos de instalación "PLANO OXI-TU-ACU-MEC-PLA-001-02_Bombeo PPAP-Lucila-Rev0A" El proveedor debe entregar tras la puesta en funcionamiento, la curva del sistema y operación de la bomba para las condiciones de caudal diseñado. Cada bomba deberá contar con válvula de retención o anti-retorno, en el cabezal de descarga y preferiblemente del tipo tobera, esta válvula debe ser parte integral de la bomba y su curva operativa H vs Q, se tendrá en cuenta, la curva operativa de la bomba involucra las pérdidas generadas por la válvula de retención, ademas el conjunto debe tener acople rígido para que el motor maneje todas las cargas, tanto las directas como las inversas, en los casos en que estas se presenten.</t>
  </si>
  <si>
    <t>20,20,</t>
  </si>
  <si>
    <t>20,30,</t>
  </si>
  <si>
    <t xml:space="preserve">Suministro, transporte, instalación y puesta en operación de gabinete compartimentado. Tipo interiores en lámina acero galvanizada calibre 12 y 14 con aplicación de pintura electroestática, auto soportado con certificado de homologación RETIE conforme al artículo 20.23.1.1 (Nota 1: Se debe garantizar todos los literales a hasta el h del citado artículo).
Incluye por cada gabinete el suministro, instalación y puesta en servicio de los siguientes elementos: un Variador de velocidad (VF) de 75 hp, HD, 460V, la reactancia de línea al 5%, el filtro dv/dt, un totalizador regulable con unidad termo magnética variable ajustable de 60-120A, y mando rotativo exterior, un breaker de 50-80 A con unidad termo magnética variable y mando rotativo exterior,  para el DPS, la corriente de corto circuito de todos los interruptores termo magnéticos será como mínimo 25 KA, con sus respectiva borneras de conexión para fuerza y control, DPS tipo compacto, categoría B, 277/460, 3 fases 4 hilos. Se requiere certificación RETIE, resistencia de calefacción con su control hidrostático, Iluminación.
</t>
  </si>
  <si>
    <t xml:space="preserve"> Remitase al documento "Especificaciones tecnicas bombeo La Lucila" Numeral 9.3, 9.5, 9.7, 9.9, 9.27</t>
  </si>
  <si>
    <t xml:space="preserve"> Remitase al documento "Especificaciones tecnicas bombeo La Lucila" Numeral 9.3, 9.5, 9.7, 9.9</t>
  </si>
  <si>
    <t xml:space="preserve"> Remitase al documento "Especificaciones tecnicas bombeo La Lucila" Numeral 9.2, 9.3, 9.5, 9.9, 9.20</t>
  </si>
  <si>
    <t xml:space="preserve">  Remitase al documento "Especificaciones tecnicas bombeo La Lucila" Numeral 9.2, 9.3, 9.5, 9.9 </t>
  </si>
  <si>
    <t xml:space="preserve"> Remitase al documento "Especificaciones tecnicas bombeo La Lucila" Numeral 9.2, 9.3, 9.5, 9.9 </t>
  </si>
  <si>
    <t xml:space="preserve">Suministro, transporte, instalación y puesta en funcionamiento bomba centrifuga de doble succión de carcasa partida horizontal, con una línea de lavado externa de sellos mecánicos los cuales están ensamblados directamente al eje de la bomba.  operando 85 l/s @ 41.4 m, con Motor eléctrico de 75 HP, 254/460VAC, 3 Fases, 60 hz, 1800 rpm,  TEFC, para trabajo pesado "HOSTILE DUTY",  Frame 365T, factor de servicio 1.15, aislamiento clase F, efficiency IE3. incluir las bades o soportes, tornillos de anclaje contra placa de posicionamiento y conexión a 0 metros, alineación e instalación de accesorios. Se deben de entregar registros de alineación y nivelación. El proveedor debe entregar tras la puesta en funcionamiento, la curva del sistema y operación de la bomba para las condiciones de caudal diseñado, PLANO OXI-TU-EST-MEC-PLA-003_Rebombeo la LucilaII_Rev0B                                       </t>
  </si>
  <si>
    <t>Remitase al documento "Especificaciones tecnicas bombeo La Lucila" Numeral 9.5, 9.6, 9.7, 9.8, 9.10, 9.11, 9.12, 9.13, 9,23, 9.27</t>
  </si>
  <si>
    <t>Remitase al documento "Especificaciones tecnicas bombeo La Lucila" Numeral 9.2, 9.5, 9.6, 9.7, 9.8, 9.10,  9,23</t>
  </si>
  <si>
    <t xml:space="preserve"> Suministro e instalación de bajantes en tubería metálica galvanizada de 3" y 4" para acometida en 460 V. Incluye accesorios y elementos de fijación (capacete, cinta band-it, hebillas y marcación )</t>
  </si>
  <si>
    <t>Remitase al documento "Especificaciones tecnicas bombeo La Lucila" Numeral 9.5, 9.6, 9.7, 9.8, 9.23,9.27</t>
  </si>
  <si>
    <t>Remitase al documento "Especificaciones tecnicas bombeo La Lucila" Numeral 9.2, 9.5, 9.6, 9.7, 9.8, 9.23</t>
  </si>
  <si>
    <t>Remitase al documento "Especificaciones tecnicas bombeo La Lucila" Numeral 9.2, 9.5, 9.6, 9.7, 9.8, 9.10, 9.23</t>
  </si>
  <si>
    <t>Remitase al documento "Especificaciones tecnicas bombeo La Lucila" Numeral 9.2,9.5, 9.6, 9.7, 9.8, 9.23,,9.27</t>
  </si>
  <si>
    <t>Remitase al documento "Especificaciones tecnicas bombeo La Lucila" Numeral 9.2, 9.5, 9.6, 9.7, 9.8,9.10, 9.12, 9.13, 9.15, 9.16, 9.19, 9.20, 9.21, 9.22, 9.23, 9.24, 9.25, 9.26, 9.27, 9.28</t>
  </si>
  <si>
    <t>Remitase al documento "Especificaciones tecnicas bombeo La Lucila" Numeral 9.10,    9.19, 9.20, 9.21, 9.23, 9.27, 9.28</t>
  </si>
  <si>
    <t xml:space="preserve">Remitase al documento "Especificaciones tecnicas bombeo La Lucila" Numeral 9.5, 9.6, 9.7, 9.8, 9.10 </t>
  </si>
  <si>
    <t>Remitase al documento "Especificaciones tecnicas bombeo La Lucila" Numeral 9.2, 9.3, 9.5, 9.6, 9.7, 9.8, 9.10</t>
  </si>
  <si>
    <t xml:space="preserve">ESPECIFICACIÓN PARTICULAR
TAVF-OPI-TUR
</t>
  </si>
  <si>
    <t>Suministro, transporte y colocación de Concreto f`c=21Mpa para apoyo y anclaje de accesorios</t>
  </si>
  <si>
    <t>Suministro de tramites de legalización, tramites de prueba del transformador de 300 kVA ante el operador de red EPM, por un ingeniero electricista especializado con matricula profesional. Incluye todas las comunicaciones escritas y verbales, solicitudes, visitas, reuniones con la interventoría de epm e incluye la certificación plena de conformidad con el organismo certificador del Retie.</t>
  </si>
  <si>
    <t>Suministro, transporte, instalación y puesta en operación, de motobomba tipo lapicero multietapa con camisa de refrigeración de 16 L/s, 98 mca , con motor a 460V con sobre potencia del 10% (ver especificaciones). El proveedor debe entregar tras la puesta en funcionamiento, la curva del sistema y operación de la bomba para las condiciones de diseño. La bomba deberá contar con válvula de retención o anti-retorno, en el cabezal de descarga preferiblemente del tipo tobera, esta válvula debe ser parte integral de la bomba y su curva operativa H vs Q, la tendrá en cuenta, dicho de otra manera, la curva operativa de la bomba involucra las pérdidas generadas por la válvula de retención, ademas el conjunto debe tener acople rígido para que el motor maneje todas las cargas, tanto las directas como las inversas, en los casos en que estas se presenten.</t>
  </si>
  <si>
    <t xml:space="preserve"> Remitase al documento "Especificaciones tecnicas bombeo La Lucila" </t>
  </si>
  <si>
    <t xml:space="preserve"> Remitase al documento "Especificaciones tecnicas bombeo La Lucila"  </t>
  </si>
  <si>
    <t xml:space="preserve"> Remitase al documento "Especificaciones tecnicas bombeo La Lucila" Numeral 9.14</t>
  </si>
  <si>
    <t xml:space="preserve">Remitase al documento "Especificaciones tecnicas bombeo La Lucila" </t>
  </si>
  <si>
    <t>501, ESPECIFICACIÓN PARTICULAR
TAVF-OPI-TUR</t>
  </si>
  <si>
    <t>Viga puente tipo monorriel con 5.4 metros de luz. Carrileras en perfil de acero con palanquilla para un recorrido de 10 metros. Columnas metálicas con base y pernos de anclaje, para una altura máxima de 3.5 m.Se debe entregar cálculos del diseño mecánico, eléctrico y electrónico del puente grúa con planos para aprobación y planos As Built.(Incluye anclaje, para instalación ver plano OXI-TU-EST-CIV-PLA-001_Puente grua)</t>
  </si>
  <si>
    <t xml:space="preserve">Diseño, suministro, transporte, instalación y puesta en marcha de tablero general, con certificado de homologación RETIE conforme al artículo 20.23.1.1 (Nota 1: Se debe garantizar todos los literales a hasta el h del citado artículo). con barras de cobre para 550A, 460V, 25 kA, que incluye: 
-Un (1) interruptor tripolar principal de baja tensión 460 V, corriente nominal regulable entre 300 A a 500 A, Icc 25 kA. 
-Cuatro (4) interruptores tripolares de baja tensión 460V, corriente nominal 125A, Icc 25 kA.
-Un (1) interruptor tripolar de baja tensión 460V, corriente nominal 80A, Icc 25 kA.
-Un (1) interruptor tripolar de baja tensión 460V, corriente nominal 100A, Icc 25 kA.
-Cinco (5) Reservas no equipadas.
-Un (1) DPS tipo compacto, categoría C, 277/460V, 3 fases 4 hilos.
-Un (1) analizador de redes para medición de variables eléctricos clase 0.5, incluye tc's de 400/5A clase 0.5, 5VA.
-Incluye relé de protección.
- accesorios de fijación y conexión para su correcta instalación
</t>
  </si>
  <si>
    <t xml:space="preserve">
Suministro, transporte e instalación de transformador trifásico en aceite de 150 kVA, 13200/460/254 V para instalar en poste conforme a retie y normas EPM tales RA6-026 .Incluye protocolo de pruebas, tramites para puesta en funcionamiento, pago para revisión del mismo en EPM, legalización y demás elementos para su correcta instalación, </t>
  </si>
  <si>
    <t>FORMATO 4 GRUPO 1  PROPUESTA ECONÓMICA: CONSTRUCCIÓN DE TANQUE DE ALMACENAMIENTO DE PISO LA LUCILA II Y OBRAS ACCESORIAS EN EL SISTEMA DE ACUEDUCTO DEL MUNICIPIO DE TURBO</t>
  </si>
  <si>
    <t>OBRA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</si>
</sst>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quot;$&quot;* #,##0.00_-;_-&quot;$&quot;* &quot;-&quot;??_-;_-@_-"/>
    <numFmt numFmtId="165" formatCode="_(&quot;$&quot;\ * #,##0.00_);_(&quot;$&quot;\ * \(#,##0.00\);_(&quot;$&quot;\ * &quot;-&quot;??_);_(@_)"/>
    <numFmt numFmtId="166" formatCode="#,##0.0"/>
    <numFmt numFmtId="167" formatCode="_(&quot;$&quot;\ * #,##0_);_(&quot;$&quot;\ * \(#,##0\);_(&quot;$&quot;\ * &quot;-&quot;??_);_(@_)"/>
    <numFmt numFmtId="168" formatCode="0.0"/>
  </numFmts>
  <fonts count="14" x14ac:knownFonts="1">
    <font>
      <sz val="11"/>
      <color theme="1"/>
      <name val="Calibri"/>
      <family val="2"/>
      <scheme val="minor"/>
    </font>
    <font>
      <sz val="11"/>
      <color theme="1"/>
      <name val="Calibri"/>
      <family val="2"/>
      <scheme val="minor"/>
    </font>
    <font>
      <b/>
      <sz val="11"/>
      <name val="Arial"/>
      <family val="2"/>
    </font>
    <font>
      <sz val="11"/>
      <color rgb="FFFF0000"/>
      <name val="Arial"/>
      <family val="2"/>
    </font>
    <font>
      <b/>
      <sz val="11"/>
      <color rgb="FFFF0000"/>
      <name val="Arial"/>
      <family val="2"/>
    </font>
    <font>
      <sz val="10"/>
      <name val="Arial"/>
      <family val="2"/>
    </font>
    <font>
      <sz val="11"/>
      <name val="Arial"/>
      <family val="2"/>
    </font>
    <font>
      <sz val="11"/>
      <color theme="1"/>
      <name val="Arial"/>
      <family val="2"/>
    </font>
    <font>
      <b/>
      <sz val="11"/>
      <color theme="1"/>
      <name val="Arial"/>
      <family val="2"/>
    </font>
    <font>
      <sz val="8"/>
      <name val="Arial"/>
      <family val="2"/>
    </font>
    <font>
      <b/>
      <sz val="10"/>
      <name val="Arial Narrow"/>
      <family val="2"/>
    </font>
    <font>
      <sz val="12"/>
      <name val="Arial"/>
      <family val="2"/>
    </font>
    <font>
      <b/>
      <sz val="12"/>
      <name val="Arial"/>
      <family val="2"/>
    </font>
    <font>
      <b/>
      <sz val="14"/>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0" fontId="9" fillId="0" borderId="0">
      <alignment vertical="center"/>
    </xf>
    <xf numFmtId="9" fontId="9" fillId="0" borderId="0" applyFont="0" applyFill="0" applyBorder="0" applyAlignment="0" applyProtection="0"/>
  </cellStyleXfs>
  <cellXfs count="177">
    <xf numFmtId="0" fontId="0" fillId="0" borderId="0" xfId="0"/>
    <xf numFmtId="10" fontId="10" fillId="0" borderId="1" xfId="2" applyNumberFormat="1" applyFont="1" applyFill="1" applyBorder="1" applyAlignment="1" applyProtection="1">
      <alignment horizontal="center" vertical="center" wrapText="1"/>
      <protection locked="0"/>
    </xf>
    <xf numFmtId="4" fontId="10" fillId="0" borderId="1" xfId="5" applyNumberFormat="1" applyFont="1" applyFill="1" applyBorder="1" applyAlignment="1" applyProtection="1">
      <alignment horizontal="center" vertical="center" wrapText="1"/>
      <protection locked="0"/>
    </xf>
    <xf numFmtId="4" fontId="10" fillId="0" borderId="1" xfId="5" applyNumberFormat="1" applyFont="1" applyFill="1" applyBorder="1" applyAlignment="1" applyProtection="1">
      <alignment horizontal="right" vertical="center" wrapText="1"/>
      <protection locked="0"/>
    </xf>
    <xf numFmtId="4" fontId="10" fillId="0" borderId="9" xfId="5" applyNumberFormat="1" applyFont="1" applyFill="1" applyBorder="1" applyAlignment="1" applyProtection="1">
      <alignment horizontal="right" vertical="center" wrapText="1"/>
      <protection locked="0"/>
    </xf>
    <xf numFmtId="166" fontId="6" fillId="0" borderId="1" xfId="3" applyNumberFormat="1" applyFont="1" applyBorder="1" applyAlignment="1" applyProtection="1">
      <alignment horizontal="center" vertical="center" wrapText="1"/>
    </xf>
    <xf numFmtId="166" fontId="3" fillId="4" borderId="1" xfId="0" applyNumberFormat="1" applyFont="1" applyFill="1" applyBorder="1" applyAlignment="1" applyProtection="1">
      <alignment horizontal="center" vertical="center" wrapText="1"/>
    </xf>
    <xf numFmtId="166" fontId="6" fillId="0" borderId="1" xfId="0" quotePrefix="1" applyNumberFormat="1" applyFont="1" applyBorder="1" applyAlignment="1" applyProtection="1">
      <alignment horizontal="center" vertical="center" wrapText="1"/>
    </xf>
    <xf numFmtId="166" fontId="6" fillId="4" borderId="1" xfId="0" applyNumberFormat="1" applyFont="1" applyFill="1" applyBorder="1" applyAlignment="1" applyProtection="1">
      <alignment horizontal="center" vertical="center" wrapText="1"/>
    </xf>
    <xf numFmtId="166" fontId="6" fillId="3" borderId="1" xfId="0" quotePrefix="1" applyNumberFormat="1" applyFont="1" applyFill="1" applyBorder="1" applyAlignment="1" applyProtection="1">
      <alignment horizontal="center" vertical="center" wrapText="1"/>
    </xf>
    <xf numFmtId="166" fontId="7" fillId="0" borderId="1" xfId="0" quotePrefix="1" applyNumberFormat="1" applyFont="1" applyBorder="1" applyAlignment="1" applyProtection="1">
      <alignment horizontal="center" vertical="center" wrapText="1"/>
    </xf>
    <xf numFmtId="166" fontId="6" fillId="0" borderId="1" xfId="0" applyNumberFormat="1" applyFont="1" applyBorder="1" applyAlignment="1" applyProtection="1">
      <alignment horizontal="center" vertical="center" wrapText="1"/>
    </xf>
    <xf numFmtId="166" fontId="6" fillId="3" borderId="1" xfId="0" applyNumberFormat="1" applyFont="1" applyFill="1" applyBorder="1" applyAlignment="1" applyProtection="1">
      <alignment horizontal="center" vertical="center" wrapText="1"/>
    </xf>
    <xf numFmtId="168" fontId="6" fillId="3" borderId="1"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166" fontId="6" fillId="0" borderId="1" xfId="0" applyNumberFormat="1" applyFont="1" applyBorder="1" applyAlignment="1" applyProtection="1">
      <alignment horizontal="center" vertical="top" wrapText="1"/>
    </xf>
    <xf numFmtId="3" fontId="6" fillId="0" borderId="1" xfId="0" applyNumberFormat="1" applyFont="1" applyBorder="1" applyAlignment="1" applyProtection="1">
      <alignment horizontal="center" vertical="center" wrapText="1"/>
    </xf>
    <xf numFmtId="3" fontId="6" fillId="3" borderId="1" xfId="0" applyNumberFormat="1"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1" xfId="0" applyFont="1" applyFill="1" applyBorder="1" applyAlignment="1" applyProtection="1">
      <alignment horizontal="center" vertical="center"/>
    </xf>
    <xf numFmtId="0" fontId="8" fillId="4"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1" xfId="0" applyFont="1" applyFill="1" applyBorder="1" applyAlignment="1" applyProtection="1">
      <alignment horizontal="center" vertical="center"/>
    </xf>
    <xf numFmtId="0" fontId="7" fillId="0" borderId="1" xfId="0" applyFont="1" applyBorder="1" applyAlignment="1" applyProtection="1">
      <alignment horizontal="center" vertical="top"/>
    </xf>
    <xf numFmtId="0" fontId="3" fillId="0" borderId="0" xfId="0" applyFont="1" applyAlignment="1" applyProtection="1">
      <alignment horizontal="center" vertical="center"/>
      <protection locked="0"/>
    </xf>
    <xf numFmtId="0" fontId="3" fillId="0" borderId="0" xfId="0" applyFont="1" applyProtection="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justify" vertical="top"/>
      <protection locked="0"/>
    </xf>
    <xf numFmtId="0" fontId="3" fillId="0" borderId="0" xfId="0" applyFont="1" applyAlignment="1" applyProtection="1">
      <alignment vertical="center"/>
      <protection locked="0"/>
    </xf>
    <xf numFmtId="165" fontId="2" fillId="0" borderId="0" xfId="1" applyFont="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 xfId="3" applyFont="1" applyBorder="1" applyAlignment="1" applyProtection="1">
      <alignment horizontal="justify" vertical="center" wrapText="1"/>
      <protection locked="0"/>
    </xf>
    <xf numFmtId="0" fontId="2" fillId="2" borderId="1" xfId="3" applyFont="1" applyFill="1" applyBorder="1" applyAlignment="1" applyProtection="1">
      <alignment horizontal="center" vertical="center" wrapText="1"/>
      <protection locked="0"/>
    </xf>
    <xf numFmtId="165" fontId="2" fillId="2" borderId="1" xfId="1" applyFont="1" applyFill="1" applyBorder="1" applyAlignment="1" applyProtection="1">
      <alignment horizontal="center" vertical="center" wrapText="1"/>
      <protection locked="0"/>
    </xf>
    <xf numFmtId="0" fontId="4" fillId="0" borderId="1" xfId="3" applyFont="1" applyBorder="1" applyAlignment="1" applyProtection="1">
      <alignment horizontal="center" vertical="center" wrapText="1"/>
      <protection locked="0"/>
    </xf>
    <xf numFmtId="0" fontId="6" fillId="0" borderId="1" xfId="3" applyFont="1" applyBorder="1" applyAlignment="1" applyProtection="1">
      <alignment horizontal="center" vertical="center" wrapText="1"/>
      <protection locked="0"/>
    </xf>
    <xf numFmtId="0" fontId="4" fillId="0" borderId="1" xfId="3" applyFont="1" applyBorder="1" applyAlignment="1" applyProtection="1">
      <alignment horizontal="justify" vertical="center" wrapText="1"/>
      <protection locked="0"/>
    </xf>
    <xf numFmtId="0" fontId="3" fillId="0" borderId="1" xfId="3" applyFont="1" applyBorder="1" applyAlignment="1" applyProtection="1">
      <alignment vertical="center" wrapText="1"/>
      <protection locked="0"/>
    </xf>
    <xf numFmtId="165" fontId="3" fillId="0" borderId="1" xfId="1" applyFont="1" applyBorder="1" applyAlignment="1" applyProtection="1">
      <alignment vertical="center" wrapText="1"/>
      <protection locked="0"/>
    </xf>
    <xf numFmtId="0" fontId="6" fillId="0" borderId="1" xfId="0" applyFont="1" applyBorder="1" applyAlignment="1" applyProtection="1">
      <alignment horizontal="justify" vertical="top" wrapText="1"/>
      <protection locked="0"/>
    </xf>
    <xf numFmtId="167" fontId="6" fillId="0" borderId="1" xfId="1" applyNumberFormat="1" applyFont="1" applyBorder="1" applyAlignment="1" applyProtection="1">
      <alignment vertical="center" wrapText="1"/>
      <protection locked="0"/>
    </xf>
    <xf numFmtId="165" fontId="6" fillId="0" borderId="1" xfId="1" applyFont="1" applyBorder="1" applyAlignment="1" applyProtection="1">
      <alignment vertical="center" wrapText="1"/>
      <protection locked="0"/>
    </xf>
    <xf numFmtId="164" fontId="3" fillId="0" borderId="0" xfId="0" applyNumberFormat="1" applyFont="1" applyProtection="1">
      <protection locked="0"/>
    </xf>
    <xf numFmtId="167" fontId="6" fillId="3" borderId="1" xfId="1" applyNumberFormat="1" applyFont="1" applyFill="1" applyBorder="1" applyAlignment="1" applyProtection="1">
      <alignment vertical="center" wrapText="1"/>
      <protection locked="0"/>
    </xf>
    <xf numFmtId="164" fontId="13" fillId="0" borderId="0" xfId="0" applyNumberFormat="1" applyFont="1" applyProtection="1">
      <protection locked="0"/>
    </xf>
    <xf numFmtId="0" fontId="3" fillId="4" borderId="1" xfId="0" applyFont="1" applyFill="1" applyBorder="1" applyAlignment="1" applyProtection="1">
      <alignment horizontal="center" vertical="center"/>
      <protection locked="0"/>
    </xf>
    <xf numFmtId="0" fontId="6" fillId="4" borderId="1" xfId="0"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justify" vertical="top" wrapText="1"/>
      <protection locked="0"/>
    </xf>
    <xf numFmtId="0" fontId="3" fillId="4" borderId="1" xfId="0" applyFont="1" applyFill="1" applyBorder="1" applyAlignment="1" applyProtection="1">
      <alignment horizontal="center" vertical="center" wrapText="1"/>
      <protection locked="0"/>
    </xf>
    <xf numFmtId="3" fontId="3" fillId="4" borderId="1" xfId="0" applyNumberFormat="1" applyFont="1" applyFill="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2" fontId="6" fillId="4" borderId="1" xfId="0" applyNumberFormat="1"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justify" vertical="top" wrapText="1"/>
      <protection locked="0"/>
    </xf>
    <xf numFmtId="0" fontId="6" fillId="3" borderId="1" xfId="0" applyFont="1" applyFill="1" applyBorder="1" applyAlignment="1" applyProtection="1">
      <alignment horizontal="center" vertical="center"/>
      <protection locked="0"/>
    </xf>
    <xf numFmtId="0" fontId="6" fillId="3"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justify" vertical="center" wrapText="1"/>
      <protection locked="0"/>
    </xf>
    <xf numFmtId="0" fontId="7" fillId="0"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2" fillId="4" borderId="1" xfId="0" applyFont="1" applyFill="1" applyBorder="1" applyAlignment="1" applyProtection="1">
      <alignment horizontal="justify" vertical="center" wrapText="1"/>
      <protection locked="0"/>
    </xf>
    <xf numFmtId="3" fontId="6" fillId="4" borderId="1" xfId="0" applyNumberFormat="1" applyFont="1" applyFill="1" applyBorder="1" applyAlignment="1" applyProtection="1">
      <alignment vertical="center" wrapText="1"/>
      <protection locked="0"/>
    </xf>
    <xf numFmtId="0" fontId="6" fillId="3" borderId="1" xfId="0" applyFont="1" applyFill="1" applyBorder="1" applyAlignment="1" applyProtection="1">
      <alignment horizontal="justify" vertical="center"/>
      <protection locked="0"/>
    </xf>
    <xf numFmtId="0" fontId="7" fillId="0" borderId="1" xfId="0" applyFont="1" applyBorder="1" applyAlignment="1" applyProtection="1">
      <alignment horizontal="justify" vertical="top" wrapText="1"/>
      <protection locked="0"/>
    </xf>
    <xf numFmtId="0" fontId="6" fillId="0" borderId="1" xfId="0" applyFont="1" applyBorder="1" applyAlignment="1" applyProtection="1">
      <alignment horizontal="justify" wrapText="1"/>
      <protection locked="0"/>
    </xf>
    <xf numFmtId="0" fontId="6" fillId="3" borderId="1" xfId="0" applyFont="1" applyFill="1" applyBorder="1" applyAlignment="1" applyProtection="1">
      <alignment horizontal="justify" vertical="center" wrapText="1"/>
      <protection locked="0"/>
    </xf>
    <xf numFmtId="0" fontId="8" fillId="4" borderId="1" xfId="0" applyFont="1" applyFill="1" applyBorder="1" applyAlignment="1" applyProtection="1">
      <alignment horizontal="justify" vertical="top" wrapText="1"/>
      <protection locked="0"/>
    </xf>
    <xf numFmtId="0" fontId="3" fillId="4" borderId="1" xfId="0" applyFont="1" applyFill="1" applyBorder="1" applyAlignment="1" applyProtection="1">
      <alignment horizontal="left" vertical="center"/>
      <protection locked="0"/>
    </xf>
    <xf numFmtId="0" fontId="6" fillId="4" borderId="1" xfId="3" applyNumberFormat="1" applyFont="1" applyFill="1" applyBorder="1" applyAlignment="1" applyProtection="1">
      <alignment horizontal="center" vertical="center" wrapText="1"/>
      <protection locked="0"/>
    </xf>
    <xf numFmtId="0" fontId="6" fillId="0" borderId="1" xfId="3" applyFont="1" applyBorder="1" applyAlignment="1" applyProtection="1">
      <alignment horizontal="center" vertical="top" wrapText="1"/>
      <protection locked="0"/>
    </xf>
    <xf numFmtId="0" fontId="6" fillId="4" borderId="1" xfId="3" applyFont="1" applyFill="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justify" vertical="center" wrapText="1"/>
      <protection locked="0"/>
    </xf>
    <xf numFmtId="0" fontId="7" fillId="3" borderId="1" xfId="0" applyFont="1" applyFill="1" applyBorder="1" applyAlignment="1" applyProtection="1">
      <alignment horizontal="center" vertical="center" wrapText="1"/>
      <protection locked="0"/>
    </xf>
    <xf numFmtId="0" fontId="7" fillId="3" borderId="1"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0" fontId="6" fillId="0" borderId="0" xfId="0" applyFont="1" applyAlignment="1" applyProtection="1">
      <alignment horizontal="justify" vertical="center" wrapText="1"/>
      <protection locked="0"/>
    </xf>
    <xf numFmtId="0" fontId="7" fillId="0" borderId="1" xfId="0" applyFont="1" applyFill="1" applyBorder="1" applyAlignment="1" applyProtection="1">
      <alignment horizontal="center" vertical="center" wrapText="1"/>
      <protection locked="0"/>
    </xf>
    <xf numFmtId="2" fontId="7" fillId="4" borderId="1" xfId="0" applyNumberFormat="1" applyFont="1" applyFill="1" applyBorder="1" applyAlignment="1" applyProtection="1">
      <alignment horizontal="center" vertical="center"/>
      <protection locked="0"/>
    </xf>
    <xf numFmtId="0" fontId="8" fillId="4" borderId="1" xfId="0" applyFont="1" applyFill="1" applyBorder="1" applyAlignment="1" applyProtection="1">
      <alignment vertical="center" wrapText="1"/>
      <protection locked="0"/>
    </xf>
    <xf numFmtId="0" fontId="7" fillId="4" borderId="1" xfId="0" applyFont="1" applyFill="1" applyBorder="1" applyAlignment="1" applyProtection="1">
      <alignment vertical="center" wrapText="1"/>
      <protection locked="0"/>
    </xf>
    <xf numFmtId="2" fontId="7"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justify" wrapText="1"/>
      <protection locked="0"/>
    </xf>
    <xf numFmtId="0" fontId="6" fillId="0" borderId="1" xfId="0" applyFont="1" applyFill="1" applyBorder="1" applyAlignment="1" applyProtection="1">
      <alignment horizontal="center" vertical="center" wrapText="1"/>
      <protection locked="0"/>
    </xf>
    <xf numFmtId="2" fontId="6" fillId="0" borderId="1" xfId="0" applyNumberFormat="1" applyFont="1" applyFill="1" applyBorder="1" applyAlignment="1" applyProtection="1">
      <alignment horizontal="center" vertical="center"/>
      <protection locked="0"/>
    </xf>
    <xf numFmtId="2" fontId="7" fillId="3" borderId="1" xfId="0" applyNumberFormat="1" applyFont="1" applyFill="1" applyBorder="1" applyAlignment="1" applyProtection="1">
      <alignment horizontal="center" vertical="center"/>
      <protection locked="0"/>
    </xf>
    <xf numFmtId="0" fontId="6" fillId="3" borderId="1" xfId="4" applyFont="1" applyFill="1" applyBorder="1" applyAlignment="1" applyProtection="1">
      <alignment horizontal="justify" vertical="center" wrapText="1"/>
      <protection locked="0"/>
    </xf>
    <xf numFmtId="0" fontId="6" fillId="3" borderId="1" xfId="0" applyFont="1" applyFill="1" applyBorder="1" applyAlignment="1" applyProtection="1">
      <alignment horizontal="justify" wrapText="1"/>
      <protection locked="0"/>
    </xf>
    <xf numFmtId="0" fontId="7" fillId="3" borderId="1" xfId="0" applyFont="1" applyFill="1" applyBorder="1" applyAlignment="1" applyProtection="1">
      <alignment horizontal="justify" vertical="center" wrapText="1"/>
      <protection locked="0"/>
    </xf>
    <xf numFmtId="2" fontId="7" fillId="0" borderId="1" xfId="0" applyNumberFormat="1" applyFont="1" applyBorder="1" applyAlignment="1" applyProtection="1">
      <alignment horizontal="center" vertical="center"/>
      <protection locked="0"/>
    </xf>
    <xf numFmtId="0" fontId="6" fillId="0" borderId="1" xfId="4" applyFont="1" applyFill="1" applyBorder="1" applyAlignment="1" applyProtection="1">
      <alignment horizontal="justify" vertical="center" wrapText="1"/>
      <protection locked="0"/>
    </xf>
    <xf numFmtId="0" fontId="7" fillId="0" borderId="1" xfId="4" applyFont="1" applyFill="1" applyBorder="1" applyAlignment="1" applyProtection="1">
      <alignment horizontal="justify" vertical="center" wrapText="1"/>
      <protection locked="0"/>
    </xf>
    <xf numFmtId="2" fontId="6" fillId="3"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wrapText="1"/>
      <protection locked="0"/>
    </xf>
    <xf numFmtId="0" fontId="7" fillId="0" borderId="1" xfId="0" applyFont="1" applyBorder="1" applyAlignment="1" applyProtection="1">
      <alignment horizontal="center" vertical="top"/>
      <protection locked="0"/>
    </xf>
    <xf numFmtId="0" fontId="6" fillId="0" borderId="1" xfId="4" applyFont="1" applyFill="1" applyBorder="1" applyAlignment="1" applyProtection="1">
      <alignment horizontal="justify" vertical="justify" wrapText="1"/>
      <protection locked="0"/>
    </xf>
    <xf numFmtId="0" fontId="6"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justify" vertical="top" wrapText="1"/>
      <protection locked="0"/>
    </xf>
    <xf numFmtId="3" fontId="6" fillId="0" borderId="1" xfId="0" applyNumberFormat="1" applyFont="1" applyBorder="1" applyAlignment="1" applyProtection="1">
      <alignment horizontal="right" vertical="center" wrapText="1"/>
      <protection locked="0"/>
    </xf>
    <xf numFmtId="165" fontId="2" fillId="0" borderId="1" xfId="1" applyFont="1" applyBorder="1" applyAlignment="1" applyProtection="1">
      <alignment vertical="center" wrapText="1"/>
      <protection locked="0"/>
    </xf>
    <xf numFmtId="0" fontId="3" fillId="0" borderId="0" xfId="0" applyFont="1" applyAlignment="1" applyProtection="1">
      <alignment horizontal="justify"/>
      <protection locked="0"/>
    </xf>
    <xf numFmtId="165" fontId="6" fillId="0" borderId="0" xfId="1" applyFont="1" applyAlignment="1" applyProtection="1">
      <alignment vertical="center"/>
      <protection locked="0"/>
    </xf>
    <xf numFmtId="0" fontId="10" fillId="0" borderId="4" xfId="5" applyFont="1" applyFill="1" applyBorder="1" applyAlignment="1" applyProtection="1">
      <alignment horizontal="center" vertical="center"/>
      <protection locked="0"/>
    </xf>
    <xf numFmtId="165" fontId="6" fillId="0" borderId="1" xfId="1" applyFont="1" applyBorder="1" applyAlignment="1" applyProtection="1">
      <alignment vertical="center" wrapText="1"/>
    </xf>
    <xf numFmtId="165" fontId="6" fillId="3" borderId="1" xfId="1" applyFont="1" applyFill="1" applyBorder="1" applyAlignment="1" applyProtection="1">
      <alignment vertical="center" wrapText="1"/>
    </xf>
    <xf numFmtId="165" fontId="6" fillId="4" borderId="1" xfId="1" applyFont="1" applyFill="1" applyBorder="1" applyAlignment="1" applyProtection="1">
      <alignment vertical="center" wrapText="1"/>
    </xf>
    <xf numFmtId="165" fontId="7" fillId="4" borderId="1" xfId="1" applyFont="1" applyFill="1" applyBorder="1" applyAlignment="1" applyProtection="1">
      <alignment vertical="center" wrapText="1"/>
    </xf>
    <xf numFmtId="0" fontId="7" fillId="0" borderId="1" xfId="0" applyFont="1" applyFill="1" applyBorder="1" applyAlignment="1" applyProtection="1">
      <alignment horizontal="justify" vertical="top" wrapText="1"/>
      <protection locked="0"/>
    </xf>
    <xf numFmtId="0" fontId="7" fillId="0" borderId="1" xfId="0" applyFont="1" applyFill="1" applyBorder="1" applyAlignment="1" applyProtection="1">
      <alignment horizontal="justify" wrapText="1"/>
      <protection locked="0"/>
    </xf>
    <xf numFmtId="0" fontId="6" fillId="3" borderId="1" xfId="3"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justify" vertical="top" wrapText="1"/>
      <protection locked="0"/>
    </xf>
    <xf numFmtId="0" fontId="3" fillId="0" borderId="0" xfId="0" applyFont="1" applyFill="1" applyAlignment="1" applyProtection="1">
      <alignment horizontal="center" vertical="center"/>
      <protection locked="0"/>
    </xf>
    <xf numFmtId="0" fontId="2" fillId="0" borderId="1" xfId="0" applyFont="1" applyFill="1" applyBorder="1" applyAlignment="1" applyProtection="1">
      <alignment horizontal="justify" vertical="top" wrapText="1"/>
      <protection locked="0"/>
    </xf>
    <xf numFmtId="0" fontId="3" fillId="0" borderId="0" xfId="0" applyFont="1" applyFill="1" applyProtection="1">
      <protection locked="0"/>
    </xf>
    <xf numFmtId="0" fontId="6" fillId="0" borderId="1" xfId="0" applyNumberFormat="1" applyFont="1" applyFill="1" applyBorder="1" applyAlignment="1" applyProtection="1">
      <alignment horizontal="center" vertical="center"/>
      <protection locked="0"/>
    </xf>
    <xf numFmtId="166" fontId="6" fillId="0" borderId="1" xfId="0" applyNumberFormat="1" applyFont="1" applyFill="1" applyBorder="1" applyAlignment="1" applyProtection="1">
      <alignment horizontal="center" vertical="center" wrapText="1"/>
    </xf>
    <xf numFmtId="167" fontId="6" fillId="0" borderId="1" xfId="1" applyNumberFormat="1" applyFont="1" applyFill="1" applyBorder="1" applyAlignment="1" applyProtection="1">
      <alignment vertical="center" wrapText="1"/>
      <protection locked="0"/>
    </xf>
    <xf numFmtId="165" fontId="6" fillId="0" borderId="1" xfId="1" applyFont="1" applyFill="1" applyBorder="1" applyAlignment="1" applyProtection="1">
      <alignment vertical="center" wrapText="1"/>
    </xf>
    <xf numFmtId="0" fontId="6" fillId="0" borderId="1" xfId="0" applyFont="1" applyFill="1" applyBorder="1" applyAlignment="1" applyProtection="1">
      <alignment horizontal="left" vertical="center"/>
      <protection locked="0"/>
    </xf>
    <xf numFmtId="3" fontId="6" fillId="0" borderId="1" xfId="0" applyNumberFormat="1" applyFont="1" applyFill="1" applyBorder="1" applyAlignment="1" applyProtection="1">
      <alignment vertical="center" wrapText="1"/>
      <protection locked="0"/>
    </xf>
    <xf numFmtId="165" fontId="2" fillId="0" borderId="1" xfId="1" applyFont="1" applyFill="1" applyBorder="1" applyAlignment="1" applyProtection="1">
      <alignment vertical="center" wrapText="1"/>
    </xf>
    <xf numFmtId="0" fontId="2" fillId="0" borderId="1" xfId="3" applyFont="1" applyFill="1" applyBorder="1" applyAlignment="1" applyProtection="1">
      <alignment horizontal="center" vertical="center" wrapText="1"/>
      <protection locked="0"/>
    </xf>
    <xf numFmtId="0" fontId="6" fillId="0" borderId="1" xfId="3"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center" vertical="center" wrapText="1"/>
    </xf>
    <xf numFmtId="3" fontId="3" fillId="0" borderId="1" xfId="0" applyNumberFormat="1" applyFont="1" applyFill="1" applyBorder="1" applyAlignment="1" applyProtection="1">
      <alignment vertical="center" wrapText="1"/>
      <protection locked="0"/>
    </xf>
    <xf numFmtId="0" fontId="2"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left" vertical="center"/>
      <protection locked="0"/>
    </xf>
    <xf numFmtId="0" fontId="7" fillId="0" borderId="1"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justify" vertical="center" wrapText="1"/>
      <protection locked="0"/>
    </xf>
    <xf numFmtId="0" fontId="8" fillId="0" borderId="3" xfId="0" applyFont="1" applyFill="1" applyBorder="1" applyAlignment="1" applyProtection="1">
      <alignment vertical="center" wrapText="1"/>
      <protection locked="0"/>
    </xf>
    <xf numFmtId="0" fontId="8" fillId="0" borderId="3" xfId="0" applyFont="1" applyFill="1" applyBorder="1" applyAlignment="1" applyProtection="1">
      <alignment horizontal="center" vertical="center" wrapText="1"/>
    </xf>
    <xf numFmtId="0" fontId="7" fillId="0" borderId="4" xfId="0" applyFont="1" applyFill="1" applyBorder="1" applyAlignment="1" applyProtection="1">
      <alignment vertical="center" wrapText="1"/>
      <protection locked="0"/>
    </xf>
    <xf numFmtId="165" fontId="7" fillId="0" borderId="4" xfId="1" applyFont="1" applyFill="1" applyBorder="1" applyAlignment="1" applyProtection="1">
      <alignment vertical="center" wrapText="1"/>
    </xf>
    <xf numFmtId="0" fontId="8"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wrapText="1"/>
    </xf>
    <xf numFmtId="0" fontId="7" fillId="0" borderId="1" xfId="0" applyFont="1" applyFill="1" applyBorder="1" applyAlignment="1" applyProtection="1">
      <alignment vertical="center" wrapText="1"/>
      <protection locked="0"/>
    </xf>
    <xf numFmtId="165" fontId="7" fillId="0" borderId="1" xfId="1" applyFont="1" applyFill="1" applyBorder="1" applyAlignment="1" applyProtection="1">
      <alignment vertical="center" wrapText="1"/>
    </xf>
    <xf numFmtId="0" fontId="2" fillId="0" borderId="3" xfId="0" applyFont="1" applyFill="1" applyBorder="1" applyAlignment="1" applyProtection="1">
      <alignment horizontal="justify" vertical="center" wrapText="1"/>
      <protection locked="0"/>
    </xf>
    <xf numFmtId="3" fontId="2" fillId="0" borderId="1" xfId="0" applyNumberFormat="1" applyFont="1" applyFill="1" applyBorder="1" applyAlignment="1" applyProtection="1">
      <alignment vertical="center" wrapText="1"/>
      <protection locked="0"/>
    </xf>
    <xf numFmtId="165" fontId="2" fillId="0" borderId="5" xfId="1" applyFont="1" applyBorder="1" applyAlignment="1" applyProtection="1">
      <alignment horizontal="center" vertical="center"/>
      <protection locked="0"/>
    </xf>
    <xf numFmtId="0" fontId="10" fillId="0" borderId="12" xfId="5" applyFont="1" applyFill="1" applyBorder="1" applyAlignment="1" applyProtection="1">
      <alignment horizontal="center" vertical="center" wrapText="1"/>
      <protection locked="0"/>
    </xf>
    <xf numFmtId="165" fontId="2" fillId="0" borderId="13" xfId="1" applyFont="1" applyBorder="1" applyAlignment="1" applyProtection="1">
      <alignment horizontal="center" vertical="center"/>
      <protection locked="0"/>
    </xf>
    <xf numFmtId="165" fontId="6" fillId="0" borderId="15" xfId="1" applyFont="1" applyBorder="1" applyAlignment="1" applyProtection="1">
      <alignment vertical="center"/>
      <protection locked="0"/>
    </xf>
    <xf numFmtId="165" fontId="11" fillId="0" borderId="15" xfId="1" applyFont="1" applyBorder="1" applyAlignment="1" applyProtection="1">
      <alignment vertical="center"/>
      <protection locked="0"/>
    </xf>
    <xf numFmtId="165" fontId="11" fillId="0" borderId="15" xfId="1" applyFont="1" applyFill="1" applyBorder="1" applyAlignment="1" applyProtection="1">
      <alignment vertical="center"/>
      <protection locked="0"/>
    </xf>
    <xf numFmtId="165" fontId="2" fillId="0" borderId="15" xfId="1" applyFont="1" applyBorder="1" applyAlignment="1" applyProtection="1">
      <alignment horizontal="center" vertical="center"/>
      <protection locked="0"/>
    </xf>
    <xf numFmtId="165" fontId="12" fillId="0" borderId="18" xfId="1" applyFont="1" applyBorder="1" applyAlignment="1" applyProtection="1">
      <alignment vertical="center"/>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0" fillId="0" borderId="10" xfId="5" applyFont="1" applyFill="1" applyBorder="1" applyAlignment="1" applyProtection="1">
      <alignment horizontal="right" vertical="center" wrapText="1"/>
      <protection locked="0"/>
    </xf>
    <xf numFmtId="0" fontId="10" fillId="0" borderId="11" xfId="5" applyFont="1" applyFill="1" applyBorder="1" applyAlignment="1" applyProtection="1">
      <alignment horizontal="right" vertical="center" wrapText="1"/>
      <protection locked="0"/>
    </xf>
    <xf numFmtId="0" fontId="10" fillId="0" borderId="17" xfId="5" applyFont="1" applyFill="1" applyBorder="1" applyAlignment="1" applyProtection="1">
      <alignment horizontal="right" vertical="center"/>
      <protection locked="0"/>
    </xf>
    <xf numFmtId="0" fontId="10" fillId="0" borderId="9" xfId="5" applyFont="1" applyFill="1" applyBorder="1" applyAlignment="1" applyProtection="1">
      <alignment horizontal="right" vertical="center"/>
      <protection locked="0"/>
    </xf>
    <xf numFmtId="0" fontId="10" fillId="0" borderId="14" xfId="5" applyFont="1" applyFill="1" applyBorder="1" applyAlignment="1" applyProtection="1">
      <alignment horizontal="right" vertical="center"/>
      <protection locked="0"/>
    </xf>
    <xf numFmtId="0" fontId="10" fillId="0" borderId="4" xfId="5" applyFont="1" applyFill="1" applyBorder="1" applyAlignment="1" applyProtection="1">
      <alignment horizontal="right" vertical="center"/>
      <protection locked="0"/>
    </xf>
    <xf numFmtId="9" fontId="10" fillId="0" borderId="5" xfId="2" applyFont="1" applyFill="1" applyBorder="1" applyAlignment="1" applyProtection="1">
      <alignment horizontal="center" vertical="center" wrapText="1"/>
      <protection locked="0"/>
    </xf>
    <xf numFmtId="9" fontId="10" fillId="0" borderId="8" xfId="2" applyFont="1" applyFill="1" applyBorder="1" applyAlignment="1" applyProtection="1">
      <alignment horizontal="center" vertical="center" wrapText="1"/>
      <protection locked="0"/>
    </xf>
    <xf numFmtId="9" fontId="10" fillId="0" borderId="6" xfId="2" applyFont="1" applyFill="1" applyBorder="1" applyAlignment="1" applyProtection="1">
      <alignment horizontal="center" vertical="center" wrapText="1"/>
      <protection locked="0"/>
    </xf>
    <xf numFmtId="0" fontId="10" fillId="0" borderId="16" xfId="5" applyFont="1" applyFill="1" applyBorder="1" applyAlignment="1" applyProtection="1">
      <alignment horizontal="right" vertical="center"/>
      <protection locked="0"/>
    </xf>
    <xf numFmtId="0" fontId="10" fillId="0" borderId="1" xfId="5" applyFont="1" applyFill="1" applyBorder="1" applyAlignment="1" applyProtection="1">
      <alignment horizontal="right" vertical="center"/>
      <protection locked="0"/>
    </xf>
    <xf numFmtId="0" fontId="10" fillId="0" borderId="14" xfId="5" applyFont="1" applyFill="1" applyBorder="1" applyAlignment="1" applyProtection="1">
      <alignment horizontal="center" vertical="center"/>
      <protection locked="0"/>
    </xf>
    <xf numFmtId="0" fontId="10" fillId="0" borderId="3" xfId="5" applyFont="1" applyFill="1" applyBorder="1" applyAlignment="1" applyProtection="1">
      <alignment horizontal="center" vertical="center"/>
      <protection locked="0"/>
    </xf>
    <xf numFmtId="0" fontId="10" fillId="0" borderId="4" xfId="5" applyFont="1" applyFill="1" applyBorder="1" applyAlignment="1" applyProtection="1">
      <alignment horizontal="center" vertical="center"/>
      <protection locked="0"/>
    </xf>
    <xf numFmtId="0" fontId="10" fillId="0" borderId="14" xfId="5" applyFont="1" applyFill="1" applyBorder="1" applyAlignment="1" applyProtection="1">
      <alignment horizontal="right" vertical="center" wrapText="1"/>
      <protection locked="0"/>
    </xf>
    <xf numFmtId="0" fontId="10" fillId="0" borderId="3" xfId="5" applyFont="1" applyFill="1" applyBorder="1" applyAlignment="1" applyProtection="1">
      <alignment horizontal="right" vertical="center" wrapText="1"/>
      <protection locked="0"/>
    </xf>
    <xf numFmtId="0" fontId="10" fillId="0" borderId="3" xfId="5" applyFont="1" applyFill="1" applyBorder="1" applyAlignment="1" applyProtection="1">
      <alignment horizontal="right" vertical="center"/>
      <protection locked="0"/>
    </xf>
  </cellXfs>
  <cellStyles count="7">
    <cellStyle name="Moneda" xfId="1" builtinId="4"/>
    <cellStyle name="Normal" xfId="0" builtinId="0"/>
    <cellStyle name="Normal 2 2" xfId="3"/>
    <cellStyle name="Normal 40" xfId="5"/>
    <cellStyle name="Normal 7" xfId="4"/>
    <cellStyle name="Porcentaje" xfId="2" builtinId="5"/>
    <cellStyle name="Porcentaje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356"/>
  <sheetViews>
    <sheetView tabSelected="1" topLeftCell="B338" zoomScale="70" zoomScaleNormal="70" zoomScaleSheetLayoutView="85" workbookViewId="0">
      <selection activeCell="F336" sqref="F336"/>
    </sheetView>
  </sheetViews>
  <sheetFormatPr baseColWidth="10" defaultColWidth="9.140625" defaultRowHeight="14.25" x14ac:dyDescent="0.2"/>
  <cols>
    <col min="1" max="1" width="3.7109375" style="24" customWidth="1"/>
    <col min="2" max="2" width="24.7109375" style="24" customWidth="1"/>
    <col min="3" max="3" width="9.5703125" style="28" customWidth="1"/>
    <col min="4" max="4" width="73.140625" style="107" customWidth="1"/>
    <col min="5" max="5" width="24.5703125" style="28" customWidth="1"/>
    <col min="6" max="6" width="12" style="24" customWidth="1"/>
    <col min="7" max="7" width="21.7109375" style="28" customWidth="1"/>
    <col min="8" max="8" width="34.140625" style="108" customWidth="1"/>
    <col min="9" max="9" width="25.28515625" style="25" customWidth="1"/>
    <col min="10" max="10" width="42.42578125" style="25" customWidth="1"/>
    <col min="11" max="16384" width="9.140625" style="25"/>
  </cols>
  <sheetData>
    <row r="3" spans="1:11" ht="15" x14ac:dyDescent="0.25">
      <c r="B3" s="155"/>
      <c r="C3" s="155"/>
      <c r="D3" s="155"/>
      <c r="E3" s="155"/>
      <c r="F3" s="155"/>
      <c r="G3" s="155"/>
      <c r="H3" s="155"/>
    </row>
    <row r="4" spans="1:11" x14ac:dyDescent="0.2">
      <c r="B4" s="156" t="s">
        <v>512</v>
      </c>
      <c r="C4" s="156"/>
      <c r="D4" s="156"/>
      <c r="E4" s="156"/>
      <c r="F4" s="156"/>
      <c r="G4" s="156"/>
      <c r="H4" s="156"/>
    </row>
    <row r="5" spans="1:11" x14ac:dyDescent="0.2">
      <c r="B5" s="156"/>
      <c r="C5" s="156"/>
      <c r="D5" s="156"/>
      <c r="E5" s="156"/>
      <c r="F5" s="156"/>
      <c r="G5" s="156"/>
      <c r="H5" s="156"/>
    </row>
    <row r="6" spans="1:11" ht="15" x14ac:dyDescent="0.2">
      <c r="B6" s="26"/>
      <c r="C6" s="24"/>
      <c r="D6" s="27"/>
      <c r="E6" s="26"/>
      <c r="F6" s="26"/>
      <c r="H6" s="29"/>
    </row>
    <row r="7" spans="1:11" ht="45" x14ac:dyDescent="0.2">
      <c r="B7" s="30" t="s">
        <v>0</v>
      </c>
      <c r="C7" s="30" t="s">
        <v>1</v>
      </c>
      <c r="D7" s="31" t="s">
        <v>2</v>
      </c>
      <c r="E7" s="32" t="s">
        <v>3</v>
      </c>
      <c r="F7" s="32" t="s">
        <v>4</v>
      </c>
      <c r="G7" s="32" t="s">
        <v>5</v>
      </c>
      <c r="H7" s="33" t="s">
        <v>6</v>
      </c>
    </row>
    <row r="8" spans="1:11" ht="15" x14ac:dyDescent="0.2">
      <c r="B8" s="34"/>
      <c r="C8" s="35"/>
      <c r="D8" s="36"/>
      <c r="E8" s="34"/>
      <c r="F8" s="34"/>
      <c r="G8" s="37"/>
      <c r="H8" s="38"/>
    </row>
    <row r="9" spans="1:11" s="120" customFormat="1" ht="15" x14ac:dyDescent="0.2">
      <c r="A9" s="118"/>
      <c r="B9" s="45"/>
      <c r="C9" s="46">
        <v>1</v>
      </c>
      <c r="D9" s="47" t="s">
        <v>7</v>
      </c>
      <c r="E9" s="48"/>
      <c r="F9" s="6"/>
      <c r="G9" s="49"/>
      <c r="H9" s="112">
        <f>+SUM(H10:H11)</f>
        <v>0</v>
      </c>
    </row>
    <row r="10" spans="1:11" ht="15" x14ac:dyDescent="0.2">
      <c r="B10" s="30">
        <v>103</v>
      </c>
      <c r="C10" s="116">
        <v>1.01</v>
      </c>
      <c r="D10" s="39" t="s">
        <v>8</v>
      </c>
      <c r="E10" s="35" t="s">
        <v>9</v>
      </c>
      <c r="F10" s="5">
        <v>5625</v>
      </c>
      <c r="G10" s="40"/>
      <c r="H10" s="110">
        <f>+F10*G10</f>
        <v>0</v>
      </c>
      <c r="J10" s="42"/>
      <c r="K10" s="42"/>
    </row>
    <row r="11" spans="1:11" ht="28.5" x14ac:dyDescent="0.25">
      <c r="B11" s="30" t="s">
        <v>10</v>
      </c>
      <c r="C11" s="116">
        <v>1.02</v>
      </c>
      <c r="D11" s="39" t="s">
        <v>176</v>
      </c>
      <c r="E11" s="35" t="s">
        <v>11</v>
      </c>
      <c r="F11" s="5">
        <v>11.8</v>
      </c>
      <c r="G11" s="43"/>
      <c r="H11" s="111">
        <f>+F11*G11</f>
        <v>0</v>
      </c>
      <c r="J11" s="44"/>
    </row>
    <row r="12" spans="1:11" s="120" customFormat="1" ht="15" x14ac:dyDescent="0.2">
      <c r="A12" s="118"/>
      <c r="B12" s="103"/>
      <c r="C12" s="121"/>
      <c r="D12" s="119" t="s">
        <v>12</v>
      </c>
      <c r="E12" s="130"/>
      <c r="F12" s="131"/>
      <c r="G12" s="132"/>
      <c r="H12" s="124">
        <f>+H13+H15+H21+H23+H26</f>
        <v>0</v>
      </c>
    </row>
    <row r="13" spans="1:11" s="120" customFormat="1" ht="15" x14ac:dyDescent="0.2">
      <c r="A13" s="118"/>
      <c r="B13" s="45"/>
      <c r="C13" s="46">
        <v>2</v>
      </c>
      <c r="D13" s="47" t="s">
        <v>13</v>
      </c>
      <c r="E13" s="48"/>
      <c r="F13" s="6"/>
      <c r="G13" s="49"/>
      <c r="H13" s="112">
        <f>+H14</f>
        <v>0</v>
      </c>
    </row>
    <row r="14" spans="1:11" ht="28.5" x14ac:dyDescent="0.2">
      <c r="B14" s="50" t="s">
        <v>14</v>
      </c>
      <c r="C14" s="56">
        <v>2.0099999999999998</v>
      </c>
      <c r="D14" s="39" t="s">
        <v>177</v>
      </c>
      <c r="E14" s="51" t="s">
        <v>11</v>
      </c>
      <c r="F14" s="7">
        <v>2098.9</v>
      </c>
      <c r="G14" s="41"/>
      <c r="H14" s="110">
        <f t="shared" ref="H14:H75" si="0">+F14*G14</f>
        <v>0</v>
      </c>
    </row>
    <row r="15" spans="1:11" ht="15" x14ac:dyDescent="0.2">
      <c r="B15" s="45" t="s">
        <v>15</v>
      </c>
      <c r="C15" s="52">
        <v>3</v>
      </c>
      <c r="D15" s="47" t="s">
        <v>16</v>
      </c>
      <c r="E15" s="53"/>
      <c r="F15" s="8"/>
      <c r="G15" s="49"/>
      <c r="H15" s="112">
        <f>+SUM(H16:H20)</f>
        <v>0</v>
      </c>
    </row>
    <row r="16" spans="1:11" ht="28.5" x14ac:dyDescent="0.2">
      <c r="B16" s="50" t="s">
        <v>17</v>
      </c>
      <c r="C16" s="56">
        <v>3.01</v>
      </c>
      <c r="D16" s="54" t="s">
        <v>18</v>
      </c>
      <c r="E16" s="51" t="s">
        <v>11</v>
      </c>
      <c r="F16" s="7">
        <v>68.149999999999991</v>
      </c>
      <c r="G16" s="40"/>
      <c r="H16" s="110">
        <f t="shared" si="0"/>
        <v>0</v>
      </c>
    </row>
    <row r="17" spans="1:8" ht="28.5" x14ac:dyDescent="0.2">
      <c r="B17" s="50" t="s">
        <v>17</v>
      </c>
      <c r="C17" s="56">
        <v>3.02</v>
      </c>
      <c r="D17" s="39" t="s">
        <v>19</v>
      </c>
      <c r="E17" s="51" t="s">
        <v>11</v>
      </c>
      <c r="F17" s="7">
        <v>681.5</v>
      </c>
      <c r="G17" s="40"/>
      <c r="H17" s="110">
        <f t="shared" si="0"/>
        <v>0</v>
      </c>
    </row>
    <row r="18" spans="1:8" ht="28.5" x14ac:dyDescent="0.2">
      <c r="B18" s="50" t="s">
        <v>17</v>
      </c>
      <c r="C18" s="56">
        <v>3.03</v>
      </c>
      <c r="D18" s="39" t="s">
        <v>20</v>
      </c>
      <c r="E18" s="51" t="s">
        <v>11</v>
      </c>
      <c r="F18" s="7">
        <v>272.59999999999997</v>
      </c>
      <c r="G18" s="40"/>
      <c r="H18" s="110">
        <f t="shared" si="0"/>
        <v>0</v>
      </c>
    </row>
    <row r="19" spans="1:8" x14ac:dyDescent="0.2">
      <c r="B19" s="55">
        <v>303</v>
      </c>
      <c r="C19" s="56">
        <v>3.04</v>
      </c>
      <c r="D19" s="54" t="s">
        <v>21</v>
      </c>
      <c r="E19" s="57" t="s">
        <v>11</v>
      </c>
      <c r="F19" s="9">
        <v>867.4</v>
      </c>
      <c r="G19" s="43"/>
      <c r="H19" s="111">
        <f t="shared" si="0"/>
        <v>0</v>
      </c>
    </row>
    <row r="20" spans="1:8" x14ac:dyDescent="0.2">
      <c r="B20" s="55" t="s">
        <v>22</v>
      </c>
      <c r="C20" s="56">
        <v>3.05</v>
      </c>
      <c r="D20" s="39" t="s">
        <v>23</v>
      </c>
      <c r="E20" s="51" t="s">
        <v>11</v>
      </c>
      <c r="F20" s="10">
        <v>80</v>
      </c>
      <c r="G20" s="40"/>
      <c r="H20" s="110">
        <f t="shared" si="0"/>
        <v>0</v>
      </c>
    </row>
    <row r="21" spans="1:8" ht="15" x14ac:dyDescent="0.2">
      <c r="B21" s="45" t="s">
        <v>15</v>
      </c>
      <c r="C21" s="46">
        <v>4</v>
      </c>
      <c r="D21" s="47" t="s">
        <v>24</v>
      </c>
      <c r="E21" s="48"/>
      <c r="F21" s="6"/>
      <c r="G21" s="48"/>
      <c r="H21" s="112">
        <f>+SUM(H22)</f>
        <v>0</v>
      </c>
    </row>
    <row r="22" spans="1:8" ht="28.5" x14ac:dyDescent="0.2">
      <c r="B22" s="50" t="s">
        <v>25</v>
      </c>
      <c r="C22" s="56">
        <v>4.01</v>
      </c>
      <c r="D22" s="39" t="s">
        <v>26</v>
      </c>
      <c r="E22" s="51" t="s">
        <v>11</v>
      </c>
      <c r="F22" s="5">
        <v>1796.1</v>
      </c>
      <c r="G22" s="40"/>
      <c r="H22" s="110">
        <f t="shared" si="0"/>
        <v>0</v>
      </c>
    </row>
    <row r="23" spans="1:8" ht="15" x14ac:dyDescent="0.2">
      <c r="B23" s="45" t="s">
        <v>15</v>
      </c>
      <c r="C23" s="52">
        <v>5</v>
      </c>
      <c r="D23" s="47" t="s">
        <v>27</v>
      </c>
      <c r="E23" s="53"/>
      <c r="F23" s="6"/>
      <c r="G23" s="49"/>
      <c r="H23" s="112">
        <f>+SUM(H24:H25)</f>
        <v>0</v>
      </c>
    </row>
    <row r="24" spans="1:8" x14ac:dyDescent="0.2">
      <c r="B24" s="50" t="s">
        <v>28</v>
      </c>
      <c r="C24" s="56">
        <v>5.01</v>
      </c>
      <c r="D24" s="58" t="s">
        <v>29</v>
      </c>
      <c r="E24" s="51" t="s">
        <v>30</v>
      </c>
      <c r="F24" s="7">
        <v>12</v>
      </c>
      <c r="G24" s="40"/>
      <c r="H24" s="110">
        <f t="shared" si="0"/>
        <v>0</v>
      </c>
    </row>
    <row r="25" spans="1:8" x14ac:dyDescent="0.2">
      <c r="B25" s="50" t="s">
        <v>28</v>
      </c>
      <c r="C25" s="56">
        <v>5.0199999999999996</v>
      </c>
      <c r="D25" s="58" t="s">
        <v>31</v>
      </c>
      <c r="E25" s="51" t="s">
        <v>30</v>
      </c>
      <c r="F25" s="7">
        <v>12</v>
      </c>
      <c r="G25" s="40"/>
      <c r="H25" s="110">
        <f t="shared" si="0"/>
        <v>0</v>
      </c>
    </row>
    <row r="26" spans="1:8" ht="15" x14ac:dyDescent="0.2">
      <c r="B26" s="45" t="s">
        <v>15</v>
      </c>
      <c r="C26" s="52">
        <v>6</v>
      </c>
      <c r="D26" s="47" t="s">
        <v>32</v>
      </c>
      <c r="E26" s="53"/>
      <c r="F26" s="6"/>
      <c r="G26" s="49"/>
      <c r="H26" s="112">
        <f>+SUM(H27:H29)</f>
        <v>0</v>
      </c>
    </row>
    <row r="27" spans="1:8" ht="28.5" x14ac:dyDescent="0.2">
      <c r="B27" s="50" t="s">
        <v>33</v>
      </c>
      <c r="C27" s="56">
        <v>6.01</v>
      </c>
      <c r="D27" s="39" t="s">
        <v>34</v>
      </c>
      <c r="E27" s="51" t="s">
        <v>30</v>
      </c>
      <c r="F27" s="11">
        <v>12</v>
      </c>
      <c r="G27" s="40"/>
      <c r="H27" s="110">
        <f t="shared" si="0"/>
        <v>0</v>
      </c>
    </row>
    <row r="28" spans="1:8" ht="42.75" x14ac:dyDescent="0.2">
      <c r="B28" s="50" t="s">
        <v>35</v>
      </c>
      <c r="C28" s="56">
        <v>6.02</v>
      </c>
      <c r="D28" s="39" t="s">
        <v>178</v>
      </c>
      <c r="E28" s="51" t="s">
        <v>30</v>
      </c>
      <c r="F28" s="11">
        <v>12</v>
      </c>
      <c r="G28" s="43"/>
      <c r="H28" s="111">
        <f t="shared" si="0"/>
        <v>0</v>
      </c>
    </row>
    <row r="29" spans="1:8" x14ac:dyDescent="0.2">
      <c r="B29" s="50" t="s">
        <v>36</v>
      </c>
      <c r="C29" s="56">
        <v>6.03</v>
      </c>
      <c r="D29" s="39" t="s">
        <v>37</v>
      </c>
      <c r="E29" s="51" t="s">
        <v>38</v>
      </c>
      <c r="F29" s="11">
        <v>12</v>
      </c>
      <c r="G29" s="40"/>
      <c r="H29" s="110">
        <f>+F29*G29</f>
        <v>0</v>
      </c>
    </row>
    <row r="30" spans="1:8" ht="15" x14ac:dyDescent="0.2">
      <c r="B30" s="45" t="s">
        <v>15</v>
      </c>
      <c r="C30" s="52">
        <v>7</v>
      </c>
      <c r="D30" s="47" t="s">
        <v>39</v>
      </c>
      <c r="E30" s="48"/>
      <c r="F30" s="6"/>
      <c r="G30" s="49"/>
      <c r="H30" s="112">
        <f>+SUM(H31:H32)</f>
        <v>0</v>
      </c>
    </row>
    <row r="31" spans="1:8" s="120" customFormat="1" x14ac:dyDescent="0.2">
      <c r="A31" s="118"/>
      <c r="B31" s="98">
        <v>301</v>
      </c>
      <c r="C31" s="121">
        <v>7.01</v>
      </c>
      <c r="D31" s="104" t="s">
        <v>179</v>
      </c>
      <c r="E31" s="88" t="s">
        <v>11</v>
      </c>
      <c r="F31" s="122">
        <v>9.2000000000000011</v>
      </c>
      <c r="G31" s="123"/>
      <c r="H31" s="124">
        <f t="shared" si="0"/>
        <v>0</v>
      </c>
    </row>
    <row r="32" spans="1:8" s="120" customFormat="1" ht="42.75" x14ac:dyDescent="0.2">
      <c r="A32" s="118"/>
      <c r="B32" s="98">
        <v>308</v>
      </c>
      <c r="C32" s="121">
        <v>7.03</v>
      </c>
      <c r="D32" s="104" t="s">
        <v>40</v>
      </c>
      <c r="E32" s="88" t="s">
        <v>11</v>
      </c>
      <c r="F32" s="122">
        <v>9.2000000000000011</v>
      </c>
      <c r="G32" s="123"/>
      <c r="H32" s="124">
        <f t="shared" si="0"/>
        <v>0</v>
      </c>
    </row>
    <row r="33" spans="1:8" ht="30" x14ac:dyDescent="0.2">
      <c r="B33" s="45"/>
      <c r="C33" s="52">
        <v>8</v>
      </c>
      <c r="D33" s="47" t="s">
        <v>41</v>
      </c>
      <c r="E33" s="48"/>
      <c r="F33" s="6"/>
      <c r="G33" s="49"/>
      <c r="H33" s="112">
        <f>+H34</f>
        <v>0</v>
      </c>
    </row>
    <row r="34" spans="1:8" s="120" customFormat="1" ht="30" x14ac:dyDescent="0.2">
      <c r="A34" s="118"/>
      <c r="B34" s="103" t="s">
        <v>15</v>
      </c>
      <c r="C34" s="89">
        <v>8.01</v>
      </c>
      <c r="D34" s="119" t="s">
        <v>42</v>
      </c>
      <c r="E34" s="130"/>
      <c r="F34" s="131"/>
      <c r="G34" s="132"/>
      <c r="H34" s="124">
        <f>+SUM(H35:H44)</f>
        <v>0</v>
      </c>
    </row>
    <row r="35" spans="1:8" ht="71.25" x14ac:dyDescent="0.2">
      <c r="B35" s="51" t="s">
        <v>353</v>
      </c>
      <c r="C35" s="56">
        <v>8.02</v>
      </c>
      <c r="D35" s="59" t="s">
        <v>180</v>
      </c>
      <c r="E35" s="51" t="s">
        <v>30</v>
      </c>
      <c r="F35" s="11">
        <v>681.5</v>
      </c>
      <c r="G35" s="43"/>
      <c r="H35" s="111">
        <f t="shared" si="0"/>
        <v>0</v>
      </c>
    </row>
    <row r="36" spans="1:8" ht="85.5" x14ac:dyDescent="0.2">
      <c r="B36" s="51" t="s">
        <v>354</v>
      </c>
      <c r="C36" s="56">
        <v>8.0299999999999994</v>
      </c>
      <c r="D36" s="59" t="s">
        <v>181</v>
      </c>
      <c r="E36" s="51" t="s">
        <v>30</v>
      </c>
      <c r="F36" s="11">
        <v>10</v>
      </c>
      <c r="G36" s="43"/>
      <c r="H36" s="111">
        <f t="shared" si="0"/>
        <v>0</v>
      </c>
    </row>
    <row r="37" spans="1:8" ht="28.5" x14ac:dyDescent="0.2">
      <c r="B37" s="51" t="s">
        <v>355</v>
      </c>
      <c r="C37" s="56">
        <v>8.0399999999999991</v>
      </c>
      <c r="D37" s="59" t="s">
        <v>182</v>
      </c>
      <c r="E37" s="51" t="s">
        <v>43</v>
      </c>
      <c r="F37" s="11">
        <v>8</v>
      </c>
      <c r="G37" s="43"/>
      <c r="H37" s="111">
        <f t="shared" si="0"/>
        <v>0</v>
      </c>
    </row>
    <row r="38" spans="1:8" ht="28.5" x14ac:dyDescent="0.2">
      <c r="B38" s="51" t="s">
        <v>355</v>
      </c>
      <c r="C38" s="56">
        <v>8.0500000000000007</v>
      </c>
      <c r="D38" s="59" t="s">
        <v>44</v>
      </c>
      <c r="E38" s="51" t="s">
        <v>43</v>
      </c>
      <c r="F38" s="11">
        <v>2</v>
      </c>
      <c r="G38" s="43"/>
      <c r="H38" s="111">
        <f t="shared" si="0"/>
        <v>0</v>
      </c>
    </row>
    <row r="39" spans="1:8" ht="28.5" x14ac:dyDescent="0.2">
      <c r="B39" s="51" t="s">
        <v>355</v>
      </c>
      <c r="C39" s="56">
        <v>8.07</v>
      </c>
      <c r="D39" s="59" t="s">
        <v>45</v>
      </c>
      <c r="E39" s="51" t="s">
        <v>43</v>
      </c>
      <c r="F39" s="11">
        <v>1</v>
      </c>
      <c r="G39" s="43"/>
      <c r="H39" s="111">
        <f t="shared" si="0"/>
        <v>0</v>
      </c>
    </row>
    <row r="40" spans="1:8" ht="28.5" x14ac:dyDescent="0.2">
      <c r="B40" s="51" t="s">
        <v>355</v>
      </c>
      <c r="C40" s="56">
        <v>8.08</v>
      </c>
      <c r="D40" s="59" t="s">
        <v>46</v>
      </c>
      <c r="E40" s="51" t="s">
        <v>43</v>
      </c>
      <c r="F40" s="11">
        <v>15</v>
      </c>
      <c r="G40" s="43"/>
      <c r="H40" s="111">
        <f t="shared" si="0"/>
        <v>0</v>
      </c>
    </row>
    <row r="41" spans="1:8" ht="28.5" x14ac:dyDescent="0.2">
      <c r="B41" s="51" t="s">
        <v>356</v>
      </c>
      <c r="C41" s="56">
        <v>8.09</v>
      </c>
      <c r="D41" s="59" t="s">
        <v>183</v>
      </c>
      <c r="E41" s="51" t="s">
        <v>43</v>
      </c>
      <c r="F41" s="11">
        <v>107</v>
      </c>
      <c r="G41" s="43"/>
      <c r="H41" s="111">
        <f t="shared" si="0"/>
        <v>0</v>
      </c>
    </row>
    <row r="42" spans="1:8" ht="28.5" x14ac:dyDescent="0.2">
      <c r="B42" s="51" t="s">
        <v>355</v>
      </c>
      <c r="C42" s="56">
        <v>8.1</v>
      </c>
      <c r="D42" s="59" t="s">
        <v>47</v>
      </c>
      <c r="E42" s="51" t="s">
        <v>43</v>
      </c>
      <c r="F42" s="11">
        <v>6</v>
      </c>
      <c r="G42" s="43"/>
      <c r="H42" s="111">
        <f t="shared" si="0"/>
        <v>0</v>
      </c>
    </row>
    <row r="43" spans="1:8" ht="28.5" x14ac:dyDescent="0.2">
      <c r="B43" s="51" t="s">
        <v>355</v>
      </c>
      <c r="C43" s="56">
        <v>8.11</v>
      </c>
      <c r="D43" s="59" t="s">
        <v>48</v>
      </c>
      <c r="E43" s="51" t="s">
        <v>43</v>
      </c>
      <c r="F43" s="11">
        <v>1</v>
      </c>
      <c r="G43" s="43"/>
      <c r="H43" s="111">
        <f t="shared" si="0"/>
        <v>0</v>
      </c>
    </row>
    <row r="44" spans="1:8" ht="57" x14ac:dyDescent="0.2">
      <c r="B44" s="51" t="s">
        <v>357</v>
      </c>
      <c r="C44" s="56">
        <v>8.1199999999999992</v>
      </c>
      <c r="D44" s="59" t="s">
        <v>49</v>
      </c>
      <c r="E44" s="51" t="s">
        <v>43</v>
      </c>
      <c r="F44" s="11">
        <v>1</v>
      </c>
      <c r="G44" s="43"/>
      <c r="H44" s="111">
        <f t="shared" si="0"/>
        <v>0</v>
      </c>
    </row>
    <row r="45" spans="1:8" ht="30" x14ac:dyDescent="0.2">
      <c r="B45" s="45"/>
      <c r="C45" s="52">
        <v>9</v>
      </c>
      <c r="D45" s="47" t="s">
        <v>236</v>
      </c>
      <c r="E45" s="48"/>
      <c r="F45" s="6"/>
      <c r="G45" s="49"/>
      <c r="H45" s="112">
        <f>+H46</f>
        <v>0</v>
      </c>
    </row>
    <row r="46" spans="1:8" ht="128.25" x14ac:dyDescent="0.2">
      <c r="B46" s="51" t="s">
        <v>500</v>
      </c>
      <c r="C46" s="56">
        <v>9.01</v>
      </c>
      <c r="D46" s="60" t="s">
        <v>238</v>
      </c>
      <c r="E46" s="51" t="s">
        <v>43</v>
      </c>
      <c r="F46" s="11">
        <v>1</v>
      </c>
      <c r="G46" s="43"/>
      <c r="H46" s="111">
        <f t="shared" ref="H46" si="1">+F46*G46</f>
        <v>0</v>
      </c>
    </row>
    <row r="47" spans="1:8" ht="15" x14ac:dyDescent="0.2">
      <c r="B47" s="45"/>
      <c r="C47" s="52">
        <v>10</v>
      </c>
      <c r="D47" s="47" t="s">
        <v>50</v>
      </c>
      <c r="E47" s="48"/>
      <c r="F47" s="6"/>
      <c r="G47" s="49"/>
      <c r="H47" s="112">
        <f>+H48+H53+H61</f>
        <v>0</v>
      </c>
    </row>
    <row r="48" spans="1:8" s="120" customFormat="1" ht="15" x14ac:dyDescent="0.2">
      <c r="A48" s="118"/>
      <c r="B48" s="125"/>
      <c r="C48" s="121">
        <v>10.01</v>
      </c>
      <c r="D48" s="119" t="s">
        <v>51</v>
      </c>
      <c r="E48" s="88"/>
      <c r="F48" s="131"/>
      <c r="G48" s="132"/>
      <c r="H48" s="124">
        <f>+SUM(H49:H52)</f>
        <v>0</v>
      </c>
    </row>
    <row r="49" spans="2:8" ht="42.75" x14ac:dyDescent="0.2">
      <c r="B49" s="50">
        <v>502</v>
      </c>
      <c r="C49" s="56">
        <v>10.02</v>
      </c>
      <c r="D49" s="39" t="s">
        <v>184</v>
      </c>
      <c r="E49" s="62" t="s">
        <v>30</v>
      </c>
      <c r="F49" s="11">
        <v>315</v>
      </c>
      <c r="G49" s="43"/>
      <c r="H49" s="111">
        <f t="shared" si="0"/>
        <v>0</v>
      </c>
    </row>
    <row r="50" spans="2:8" ht="42.75" x14ac:dyDescent="0.2">
      <c r="B50" s="50">
        <v>503</v>
      </c>
      <c r="C50" s="56">
        <v>10.029999999999999</v>
      </c>
      <c r="D50" s="39" t="s">
        <v>185</v>
      </c>
      <c r="E50" s="62" t="s">
        <v>30</v>
      </c>
      <c r="F50" s="11">
        <v>108</v>
      </c>
      <c r="G50" s="43"/>
      <c r="H50" s="111">
        <f t="shared" si="0"/>
        <v>0</v>
      </c>
    </row>
    <row r="51" spans="2:8" ht="42.75" x14ac:dyDescent="0.2">
      <c r="B51" s="50">
        <v>409</v>
      </c>
      <c r="C51" s="56">
        <v>10.039999999999999</v>
      </c>
      <c r="D51" s="39" t="s">
        <v>186</v>
      </c>
      <c r="E51" s="62" t="s">
        <v>30</v>
      </c>
      <c r="F51" s="11">
        <v>304</v>
      </c>
      <c r="G51" s="43"/>
      <c r="H51" s="111">
        <f t="shared" si="0"/>
        <v>0</v>
      </c>
    </row>
    <row r="52" spans="2:8" ht="42.75" x14ac:dyDescent="0.2">
      <c r="B52" s="50" t="s">
        <v>52</v>
      </c>
      <c r="C52" s="56">
        <v>10.050000000000001</v>
      </c>
      <c r="D52" s="39" t="s">
        <v>187</v>
      </c>
      <c r="E52" s="62" t="s">
        <v>30</v>
      </c>
      <c r="F52" s="11">
        <v>6</v>
      </c>
      <c r="G52" s="43"/>
      <c r="H52" s="111">
        <f t="shared" si="0"/>
        <v>0</v>
      </c>
    </row>
    <row r="53" spans="2:8" ht="30" x14ac:dyDescent="0.2">
      <c r="B53" s="61"/>
      <c r="C53" s="52">
        <v>11</v>
      </c>
      <c r="D53" s="63" t="s">
        <v>53</v>
      </c>
      <c r="E53" s="53"/>
      <c r="F53" s="6"/>
      <c r="G53" s="64"/>
      <c r="H53" s="112">
        <f>+SUM(H54:H60)</f>
        <v>0</v>
      </c>
    </row>
    <row r="54" spans="2:8" ht="28.5" x14ac:dyDescent="0.2">
      <c r="B54" s="55">
        <v>501</v>
      </c>
      <c r="C54" s="56">
        <v>11.01</v>
      </c>
      <c r="D54" s="65" t="s">
        <v>54</v>
      </c>
      <c r="E54" s="57" t="s">
        <v>11</v>
      </c>
      <c r="F54" s="12">
        <v>18.399999999999999</v>
      </c>
      <c r="G54" s="43"/>
      <c r="H54" s="111">
        <f t="shared" si="0"/>
        <v>0</v>
      </c>
    </row>
    <row r="55" spans="2:8" ht="28.5" x14ac:dyDescent="0.2">
      <c r="B55" s="55">
        <v>504</v>
      </c>
      <c r="C55" s="56">
        <v>11.02</v>
      </c>
      <c r="D55" s="59" t="s">
        <v>188</v>
      </c>
      <c r="E55" s="57" t="s">
        <v>11</v>
      </c>
      <c r="F55" s="12">
        <v>24.7</v>
      </c>
      <c r="G55" s="43"/>
      <c r="H55" s="111">
        <f t="shared" si="0"/>
        <v>0</v>
      </c>
    </row>
    <row r="56" spans="2:8" ht="42.75" x14ac:dyDescent="0.2">
      <c r="B56" s="57" t="s">
        <v>508</v>
      </c>
      <c r="C56" s="56">
        <v>11.03</v>
      </c>
      <c r="D56" s="59" t="s">
        <v>189</v>
      </c>
      <c r="E56" s="57" t="s">
        <v>11</v>
      </c>
      <c r="F56" s="12">
        <v>63.2</v>
      </c>
      <c r="G56" s="43"/>
      <c r="H56" s="111">
        <f t="shared" si="0"/>
        <v>0</v>
      </c>
    </row>
    <row r="57" spans="2:8" ht="42.75" x14ac:dyDescent="0.2">
      <c r="B57" s="55" t="s">
        <v>55</v>
      </c>
      <c r="C57" s="56">
        <v>11.04</v>
      </c>
      <c r="D57" s="59" t="s">
        <v>190</v>
      </c>
      <c r="E57" s="57" t="s">
        <v>11</v>
      </c>
      <c r="F57" s="12">
        <v>11</v>
      </c>
      <c r="G57" s="43"/>
      <c r="H57" s="111">
        <f t="shared" si="0"/>
        <v>0</v>
      </c>
    </row>
    <row r="58" spans="2:8" ht="28.5" x14ac:dyDescent="0.2">
      <c r="B58" s="55" t="s">
        <v>55</v>
      </c>
      <c r="C58" s="56">
        <v>11.05</v>
      </c>
      <c r="D58" s="66" t="s">
        <v>191</v>
      </c>
      <c r="E58" s="57" t="s">
        <v>11</v>
      </c>
      <c r="F58" s="12">
        <v>2.1</v>
      </c>
      <c r="G58" s="43"/>
      <c r="H58" s="111">
        <f t="shared" si="0"/>
        <v>0</v>
      </c>
    </row>
    <row r="59" spans="2:8" ht="57" x14ac:dyDescent="0.2">
      <c r="B59" s="51">
        <v>501</v>
      </c>
      <c r="C59" s="56">
        <v>11.06</v>
      </c>
      <c r="D59" s="67" t="s">
        <v>192</v>
      </c>
      <c r="E59" s="50" t="s">
        <v>11</v>
      </c>
      <c r="F59" s="13">
        <v>1.5119518245452737</v>
      </c>
      <c r="G59" s="43"/>
      <c r="H59" s="111">
        <f t="shared" si="0"/>
        <v>0</v>
      </c>
    </row>
    <row r="60" spans="2:8" ht="42.75" x14ac:dyDescent="0.2">
      <c r="B60" s="51">
        <v>501</v>
      </c>
      <c r="C60" s="56">
        <v>11.07</v>
      </c>
      <c r="D60" s="68" t="s">
        <v>193</v>
      </c>
      <c r="E60" s="55" t="s">
        <v>11</v>
      </c>
      <c r="F60" s="14">
        <v>1</v>
      </c>
      <c r="G60" s="43"/>
      <c r="H60" s="111">
        <f t="shared" si="0"/>
        <v>0</v>
      </c>
    </row>
    <row r="61" spans="2:8" ht="15" x14ac:dyDescent="0.2">
      <c r="B61" s="61"/>
      <c r="C61" s="52">
        <v>12</v>
      </c>
      <c r="D61" s="69" t="s">
        <v>56</v>
      </c>
      <c r="E61" s="53"/>
      <c r="F61" s="6"/>
      <c r="G61" s="64"/>
      <c r="H61" s="112">
        <f>+SUM(H62:H64)</f>
        <v>0</v>
      </c>
    </row>
    <row r="62" spans="2:8" ht="28.5" x14ac:dyDescent="0.2">
      <c r="B62" s="55">
        <v>409</v>
      </c>
      <c r="C62" s="56">
        <v>12.01</v>
      </c>
      <c r="D62" s="66" t="s">
        <v>57</v>
      </c>
      <c r="E62" s="57" t="s">
        <v>38</v>
      </c>
      <c r="F62" s="12">
        <v>220</v>
      </c>
      <c r="G62" s="43"/>
      <c r="H62" s="111">
        <f t="shared" si="0"/>
        <v>0</v>
      </c>
    </row>
    <row r="63" spans="2:8" ht="28.5" x14ac:dyDescent="0.2">
      <c r="B63" s="55">
        <v>409</v>
      </c>
      <c r="C63" s="56">
        <v>12.02</v>
      </c>
      <c r="D63" s="114" t="s">
        <v>240</v>
      </c>
      <c r="E63" s="57" t="s">
        <v>38</v>
      </c>
      <c r="F63" s="12">
        <v>77</v>
      </c>
      <c r="G63" s="43"/>
      <c r="H63" s="111">
        <f t="shared" si="0"/>
        <v>0</v>
      </c>
    </row>
    <row r="64" spans="2:8" ht="28.5" x14ac:dyDescent="0.2">
      <c r="B64" s="55">
        <v>409</v>
      </c>
      <c r="C64" s="56">
        <v>12.03</v>
      </c>
      <c r="D64" s="66" t="s">
        <v>194</v>
      </c>
      <c r="E64" s="57" t="s">
        <v>38</v>
      </c>
      <c r="F64" s="12">
        <v>153</v>
      </c>
      <c r="G64" s="43"/>
      <c r="H64" s="111">
        <f t="shared" si="0"/>
        <v>0</v>
      </c>
    </row>
    <row r="65" spans="1:8" ht="15" x14ac:dyDescent="0.2">
      <c r="B65" s="45"/>
      <c r="C65" s="52">
        <v>13</v>
      </c>
      <c r="D65" s="47" t="s">
        <v>58</v>
      </c>
      <c r="E65" s="48"/>
      <c r="F65" s="6"/>
      <c r="G65" s="49"/>
      <c r="H65" s="112">
        <f>+H66+H69</f>
        <v>0</v>
      </c>
    </row>
    <row r="66" spans="1:8" s="120" customFormat="1" ht="15" x14ac:dyDescent="0.2">
      <c r="A66" s="118"/>
      <c r="B66" s="134"/>
      <c r="C66" s="129">
        <v>13.01</v>
      </c>
      <c r="D66" s="119" t="s">
        <v>59</v>
      </c>
      <c r="E66" s="128"/>
      <c r="F66" s="122"/>
      <c r="G66" s="126"/>
      <c r="H66" s="124">
        <f>+SUM(H67:H68)</f>
        <v>0</v>
      </c>
    </row>
    <row r="67" spans="1:8" ht="28.5" x14ac:dyDescent="0.2">
      <c r="B67" s="50">
        <v>601</v>
      </c>
      <c r="C67" s="116">
        <v>13.02</v>
      </c>
      <c r="D67" s="66" t="s">
        <v>60</v>
      </c>
      <c r="E67" s="72" t="s">
        <v>61</v>
      </c>
      <c r="F67" s="15">
        <v>9129</v>
      </c>
      <c r="G67" s="43"/>
      <c r="H67" s="111">
        <f t="shared" si="0"/>
        <v>0</v>
      </c>
    </row>
    <row r="68" spans="1:8" ht="28.5" x14ac:dyDescent="0.2">
      <c r="B68" s="51">
        <v>601</v>
      </c>
      <c r="C68" s="116">
        <v>13.03</v>
      </c>
      <c r="D68" s="66" t="s">
        <v>62</v>
      </c>
      <c r="E68" s="72" t="s">
        <v>61</v>
      </c>
      <c r="F68" s="15">
        <v>990</v>
      </c>
      <c r="G68" s="43"/>
      <c r="H68" s="111">
        <f t="shared" si="0"/>
        <v>0</v>
      </c>
    </row>
    <row r="69" spans="1:8" ht="30" customHeight="1" x14ac:dyDescent="0.2">
      <c r="B69" s="70"/>
      <c r="C69" s="71">
        <v>14</v>
      </c>
      <c r="D69" s="47" t="s">
        <v>63</v>
      </c>
      <c r="E69" s="73"/>
      <c r="F69" s="8"/>
      <c r="G69" s="64"/>
      <c r="H69" s="112">
        <f>+SUM(H70:H75)</f>
        <v>0</v>
      </c>
    </row>
    <row r="70" spans="1:8" ht="71.25" x14ac:dyDescent="0.2">
      <c r="B70" s="50">
        <v>409</v>
      </c>
      <c r="C70" s="116">
        <v>14.01</v>
      </c>
      <c r="D70" s="66" t="s">
        <v>64</v>
      </c>
      <c r="E70" s="35" t="s">
        <v>43</v>
      </c>
      <c r="F70" s="11">
        <v>270</v>
      </c>
      <c r="G70" s="43"/>
      <c r="H70" s="111">
        <f t="shared" si="0"/>
        <v>0</v>
      </c>
    </row>
    <row r="71" spans="1:8" ht="28.5" x14ac:dyDescent="0.2">
      <c r="B71" s="50">
        <v>409</v>
      </c>
      <c r="C71" s="116">
        <v>14.02</v>
      </c>
      <c r="D71" s="66" t="s">
        <v>195</v>
      </c>
      <c r="E71" s="35" t="s">
        <v>38</v>
      </c>
      <c r="F71" s="11">
        <v>620</v>
      </c>
      <c r="G71" s="43"/>
      <c r="H71" s="111">
        <f t="shared" si="0"/>
        <v>0</v>
      </c>
    </row>
    <row r="72" spans="1:8" ht="42.75" x14ac:dyDescent="0.2">
      <c r="B72" s="50">
        <v>408</v>
      </c>
      <c r="C72" s="116">
        <v>14.03</v>
      </c>
      <c r="D72" s="66" t="s">
        <v>196</v>
      </c>
      <c r="E72" s="35" t="s">
        <v>30</v>
      </c>
      <c r="F72" s="11">
        <v>310</v>
      </c>
      <c r="G72" s="43"/>
      <c r="H72" s="111">
        <f t="shared" si="0"/>
        <v>0</v>
      </c>
    </row>
    <row r="73" spans="1:8" ht="28.5" x14ac:dyDescent="0.2">
      <c r="B73" s="50">
        <v>409</v>
      </c>
      <c r="C73" s="116">
        <v>14.04</v>
      </c>
      <c r="D73" s="66" t="s">
        <v>65</v>
      </c>
      <c r="E73" s="35" t="s">
        <v>43</v>
      </c>
      <c r="F73" s="11">
        <v>46</v>
      </c>
      <c r="G73" s="43"/>
      <c r="H73" s="111">
        <f t="shared" si="0"/>
        <v>0</v>
      </c>
    </row>
    <row r="74" spans="1:8" ht="42.75" x14ac:dyDescent="0.2">
      <c r="B74" s="50">
        <v>409</v>
      </c>
      <c r="C74" s="116">
        <v>14.05</v>
      </c>
      <c r="D74" s="66" t="s">
        <v>197</v>
      </c>
      <c r="E74" s="35" t="s">
        <v>43</v>
      </c>
      <c r="F74" s="12">
        <v>1</v>
      </c>
      <c r="G74" s="43"/>
      <c r="H74" s="111">
        <f t="shared" si="0"/>
        <v>0</v>
      </c>
    </row>
    <row r="75" spans="1:8" ht="28.5" x14ac:dyDescent="0.2">
      <c r="B75" s="50">
        <v>409</v>
      </c>
      <c r="C75" s="116">
        <v>14.06</v>
      </c>
      <c r="D75" s="66" t="s">
        <v>198</v>
      </c>
      <c r="E75" s="51" t="s">
        <v>30</v>
      </c>
      <c r="F75" s="16">
        <v>310</v>
      </c>
      <c r="G75" s="43"/>
      <c r="H75" s="111">
        <f t="shared" si="0"/>
        <v>0</v>
      </c>
    </row>
    <row r="76" spans="1:8" ht="30" x14ac:dyDescent="0.2">
      <c r="B76" s="45"/>
      <c r="C76" s="52">
        <v>15</v>
      </c>
      <c r="D76" s="47" t="s">
        <v>66</v>
      </c>
      <c r="E76" s="48"/>
      <c r="F76" s="6"/>
      <c r="G76" s="49"/>
      <c r="H76" s="112">
        <f>+SUM(H77:H82)</f>
        <v>0</v>
      </c>
    </row>
    <row r="77" spans="1:8" ht="85.5" x14ac:dyDescent="0.2">
      <c r="B77" s="50" t="s">
        <v>67</v>
      </c>
      <c r="C77" s="56">
        <v>15.01</v>
      </c>
      <c r="D77" s="66" t="s">
        <v>199</v>
      </c>
      <c r="E77" s="51" t="s">
        <v>43</v>
      </c>
      <c r="F77" s="16">
        <v>2</v>
      </c>
      <c r="G77" s="43"/>
      <c r="H77" s="111">
        <f t="shared" ref="H77:H138" si="2">+F77*G77</f>
        <v>0</v>
      </c>
    </row>
    <row r="78" spans="1:8" ht="85.5" x14ac:dyDescent="0.2">
      <c r="B78" s="50" t="s">
        <v>67</v>
      </c>
      <c r="C78" s="56">
        <v>15.02</v>
      </c>
      <c r="D78" s="66" t="s">
        <v>200</v>
      </c>
      <c r="E78" s="51" t="s">
        <v>43</v>
      </c>
      <c r="F78" s="16">
        <v>1</v>
      </c>
      <c r="G78" s="43"/>
      <c r="H78" s="111">
        <f t="shared" si="2"/>
        <v>0</v>
      </c>
    </row>
    <row r="79" spans="1:8" ht="85.5" x14ac:dyDescent="0.2">
      <c r="B79" s="50" t="s">
        <v>67</v>
      </c>
      <c r="C79" s="56">
        <v>15.03</v>
      </c>
      <c r="D79" s="39" t="s">
        <v>201</v>
      </c>
      <c r="E79" s="51" t="s">
        <v>43</v>
      </c>
      <c r="F79" s="16">
        <v>1</v>
      </c>
      <c r="G79" s="43"/>
      <c r="H79" s="111">
        <f t="shared" si="2"/>
        <v>0</v>
      </c>
    </row>
    <row r="80" spans="1:8" ht="85.5" x14ac:dyDescent="0.2">
      <c r="B80" s="50" t="s">
        <v>67</v>
      </c>
      <c r="C80" s="56">
        <v>15.04</v>
      </c>
      <c r="D80" s="117" t="s">
        <v>68</v>
      </c>
      <c r="E80" s="51" t="s">
        <v>43</v>
      </c>
      <c r="F80" s="16">
        <v>3</v>
      </c>
      <c r="G80" s="43"/>
      <c r="H80" s="111">
        <f t="shared" si="2"/>
        <v>0</v>
      </c>
    </row>
    <row r="81" spans="2:8" ht="85.5" x14ac:dyDescent="0.2">
      <c r="B81" s="50" t="s">
        <v>67</v>
      </c>
      <c r="C81" s="56">
        <v>15.05</v>
      </c>
      <c r="D81" s="54" t="s">
        <v>69</v>
      </c>
      <c r="E81" s="51" t="s">
        <v>43</v>
      </c>
      <c r="F81" s="16">
        <v>2</v>
      </c>
      <c r="G81" s="43"/>
      <c r="H81" s="111">
        <f t="shared" si="2"/>
        <v>0</v>
      </c>
    </row>
    <row r="82" spans="2:8" ht="85.5" x14ac:dyDescent="0.2">
      <c r="B82" s="50" t="s">
        <v>67</v>
      </c>
      <c r="C82" s="56">
        <v>15.06</v>
      </c>
      <c r="D82" s="117" t="s">
        <v>70</v>
      </c>
      <c r="E82" s="51" t="s">
        <v>43</v>
      </c>
      <c r="F82" s="16">
        <v>1</v>
      </c>
      <c r="G82" s="43"/>
      <c r="H82" s="111">
        <f t="shared" si="2"/>
        <v>0</v>
      </c>
    </row>
    <row r="83" spans="2:8" ht="45" x14ac:dyDescent="0.2">
      <c r="B83" s="45"/>
      <c r="C83" s="52">
        <v>16</v>
      </c>
      <c r="D83" s="47" t="s">
        <v>71</v>
      </c>
      <c r="E83" s="48"/>
      <c r="F83" s="6"/>
      <c r="G83" s="49"/>
      <c r="H83" s="112">
        <f>+SUM(H84:H88)</f>
        <v>0</v>
      </c>
    </row>
    <row r="84" spans="2:8" ht="57" x14ac:dyDescent="0.2">
      <c r="B84" s="51" t="s">
        <v>72</v>
      </c>
      <c r="C84" s="56">
        <v>16.010000000000002</v>
      </c>
      <c r="D84" s="75" t="s">
        <v>202</v>
      </c>
      <c r="E84" s="51" t="s">
        <v>43</v>
      </c>
      <c r="F84" s="16">
        <v>2</v>
      </c>
      <c r="G84" s="43"/>
      <c r="H84" s="111">
        <f t="shared" si="2"/>
        <v>0</v>
      </c>
    </row>
    <row r="85" spans="2:8" ht="42.75" x14ac:dyDescent="0.2">
      <c r="B85" s="51" t="s">
        <v>73</v>
      </c>
      <c r="C85" s="56">
        <v>16.02</v>
      </c>
      <c r="D85" s="75" t="s">
        <v>203</v>
      </c>
      <c r="E85" s="51" t="s">
        <v>43</v>
      </c>
      <c r="F85" s="16">
        <v>13</v>
      </c>
      <c r="G85" s="43"/>
      <c r="H85" s="111">
        <f t="shared" si="2"/>
        <v>0</v>
      </c>
    </row>
    <row r="86" spans="2:8" ht="57" x14ac:dyDescent="0.2">
      <c r="B86" s="51" t="s">
        <v>74</v>
      </c>
      <c r="C86" s="56">
        <v>16.03</v>
      </c>
      <c r="D86" s="58" t="s">
        <v>204</v>
      </c>
      <c r="E86" s="51" t="s">
        <v>43</v>
      </c>
      <c r="F86" s="16">
        <v>2</v>
      </c>
      <c r="G86" s="43"/>
      <c r="H86" s="111">
        <f t="shared" si="2"/>
        <v>0</v>
      </c>
    </row>
    <row r="87" spans="2:8" ht="57" x14ac:dyDescent="0.2">
      <c r="B87" s="51" t="s">
        <v>75</v>
      </c>
      <c r="C87" s="56">
        <v>16.04</v>
      </c>
      <c r="D87" s="58" t="s">
        <v>205</v>
      </c>
      <c r="E87" s="51" t="s">
        <v>43</v>
      </c>
      <c r="F87" s="16">
        <v>4</v>
      </c>
      <c r="G87" s="43"/>
      <c r="H87" s="111">
        <f t="shared" si="2"/>
        <v>0</v>
      </c>
    </row>
    <row r="88" spans="2:8" ht="42.75" x14ac:dyDescent="0.2">
      <c r="B88" s="51" t="s">
        <v>76</v>
      </c>
      <c r="C88" s="56">
        <v>16.05</v>
      </c>
      <c r="D88" s="58" t="s">
        <v>206</v>
      </c>
      <c r="E88" s="51" t="s">
        <v>43</v>
      </c>
      <c r="F88" s="16">
        <v>5</v>
      </c>
      <c r="G88" s="43"/>
      <c r="H88" s="111">
        <f t="shared" si="2"/>
        <v>0</v>
      </c>
    </row>
    <row r="89" spans="2:8" ht="15" x14ac:dyDescent="0.2">
      <c r="B89" s="45"/>
      <c r="C89" s="52">
        <v>17</v>
      </c>
      <c r="D89" s="47" t="s">
        <v>77</v>
      </c>
      <c r="E89" s="48"/>
      <c r="F89" s="6"/>
      <c r="G89" s="49"/>
      <c r="H89" s="112">
        <f>+SUM(H90:H117)</f>
        <v>0</v>
      </c>
    </row>
    <row r="90" spans="2:8" ht="85.5" x14ac:dyDescent="0.2">
      <c r="B90" s="55" t="s">
        <v>78</v>
      </c>
      <c r="C90" s="56">
        <v>17.010000000000002</v>
      </c>
      <c r="D90" s="66" t="s">
        <v>79</v>
      </c>
      <c r="E90" s="57" t="s">
        <v>30</v>
      </c>
      <c r="F90" s="17">
        <v>6</v>
      </c>
      <c r="G90" s="43"/>
      <c r="H90" s="111">
        <f t="shared" si="2"/>
        <v>0</v>
      </c>
    </row>
    <row r="91" spans="2:8" ht="28.5" x14ac:dyDescent="0.2">
      <c r="B91" s="50" t="s">
        <v>80</v>
      </c>
      <c r="C91" s="56">
        <v>17.02</v>
      </c>
      <c r="D91" s="39" t="s">
        <v>81</v>
      </c>
      <c r="E91" s="51" t="s">
        <v>30</v>
      </c>
      <c r="F91" s="16">
        <v>16</v>
      </c>
      <c r="G91" s="43"/>
      <c r="H91" s="111">
        <f t="shared" si="2"/>
        <v>0</v>
      </c>
    </row>
    <row r="92" spans="2:8" ht="28.5" x14ac:dyDescent="0.2">
      <c r="B92" s="50" t="s">
        <v>80</v>
      </c>
      <c r="C92" s="56">
        <v>17.03</v>
      </c>
      <c r="D92" s="39" t="s">
        <v>82</v>
      </c>
      <c r="E92" s="51" t="s">
        <v>30</v>
      </c>
      <c r="F92" s="16">
        <v>18</v>
      </c>
      <c r="G92" s="43"/>
      <c r="H92" s="111">
        <f t="shared" si="2"/>
        <v>0</v>
      </c>
    </row>
    <row r="93" spans="2:8" ht="28.5" x14ac:dyDescent="0.2">
      <c r="B93" s="50">
        <v>2104</v>
      </c>
      <c r="C93" s="56">
        <v>17.04</v>
      </c>
      <c r="D93" s="39" t="s">
        <v>83</v>
      </c>
      <c r="E93" s="51" t="s">
        <v>30</v>
      </c>
      <c r="F93" s="11">
        <v>3.5</v>
      </c>
      <c r="G93" s="43"/>
      <c r="H93" s="111">
        <f t="shared" si="2"/>
        <v>0</v>
      </c>
    </row>
    <row r="94" spans="2:8" ht="28.5" x14ac:dyDescent="0.2">
      <c r="B94" s="50">
        <v>2104</v>
      </c>
      <c r="C94" s="56">
        <v>17.05</v>
      </c>
      <c r="D94" s="39" t="s">
        <v>84</v>
      </c>
      <c r="E94" s="51" t="s">
        <v>30</v>
      </c>
      <c r="F94" s="16">
        <v>1</v>
      </c>
      <c r="G94" s="43"/>
      <c r="H94" s="111">
        <f t="shared" si="2"/>
        <v>0</v>
      </c>
    </row>
    <row r="95" spans="2:8" ht="28.5" x14ac:dyDescent="0.2">
      <c r="B95" s="50">
        <v>2104</v>
      </c>
      <c r="C95" s="56">
        <v>17.059999999999999</v>
      </c>
      <c r="D95" s="39" t="s">
        <v>85</v>
      </c>
      <c r="E95" s="51" t="s">
        <v>43</v>
      </c>
      <c r="F95" s="16">
        <v>4</v>
      </c>
      <c r="G95" s="43"/>
      <c r="H95" s="111">
        <f t="shared" si="2"/>
        <v>0</v>
      </c>
    </row>
    <row r="96" spans="2:8" ht="28.5" x14ac:dyDescent="0.2">
      <c r="B96" s="50">
        <v>2104</v>
      </c>
      <c r="C96" s="56">
        <v>17.07</v>
      </c>
      <c r="D96" s="39" t="s">
        <v>207</v>
      </c>
      <c r="E96" s="51" t="s">
        <v>43</v>
      </c>
      <c r="F96" s="16">
        <v>3</v>
      </c>
      <c r="G96" s="43"/>
      <c r="H96" s="111">
        <f t="shared" si="2"/>
        <v>0</v>
      </c>
    </row>
    <row r="97" spans="2:8" ht="28.5" x14ac:dyDescent="0.2">
      <c r="B97" s="50">
        <v>2104</v>
      </c>
      <c r="C97" s="56">
        <v>17.079999999999998</v>
      </c>
      <c r="D97" s="39" t="s">
        <v>86</v>
      </c>
      <c r="E97" s="51" t="s">
        <v>43</v>
      </c>
      <c r="F97" s="16">
        <v>1</v>
      </c>
      <c r="G97" s="43"/>
      <c r="H97" s="111">
        <f t="shared" si="2"/>
        <v>0</v>
      </c>
    </row>
    <row r="98" spans="2:8" ht="28.5" x14ac:dyDescent="0.2">
      <c r="B98" s="50">
        <v>2104</v>
      </c>
      <c r="C98" s="56">
        <v>17.09</v>
      </c>
      <c r="D98" s="58" t="s">
        <v>87</v>
      </c>
      <c r="E98" s="51" t="s">
        <v>43</v>
      </c>
      <c r="F98" s="16">
        <v>2</v>
      </c>
      <c r="G98" s="43"/>
      <c r="H98" s="111">
        <f t="shared" si="2"/>
        <v>0</v>
      </c>
    </row>
    <row r="99" spans="2:8" ht="28.5" x14ac:dyDescent="0.2">
      <c r="B99" s="50">
        <v>2104</v>
      </c>
      <c r="C99" s="97">
        <v>17.100000000000001</v>
      </c>
      <c r="D99" s="39" t="s">
        <v>88</v>
      </c>
      <c r="E99" s="51" t="s">
        <v>43</v>
      </c>
      <c r="F99" s="16">
        <v>1</v>
      </c>
      <c r="G99" s="43"/>
      <c r="H99" s="111">
        <f t="shared" si="2"/>
        <v>0</v>
      </c>
    </row>
    <row r="100" spans="2:8" ht="28.5" x14ac:dyDescent="0.2">
      <c r="B100" s="50">
        <v>2104</v>
      </c>
      <c r="C100" s="56">
        <v>17.11</v>
      </c>
      <c r="D100" s="39" t="s">
        <v>89</v>
      </c>
      <c r="E100" s="51" t="s">
        <v>43</v>
      </c>
      <c r="F100" s="16">
        <v>1</v>
      </c>
      <c r="G100" s="43"/>
      <c r="H100" s="111">
        <f t="shared" si="2"/>
        <v>0</v>
      </c>
    </row>
    <row r="101" spans="2:8" ht="28.5" x14ac:dyDescent="0.2">
      <c r="B101" s="50">
        <v>2104</v>
      </c>
      <c r="C101" s="56">
        <v>17.12</v>
      </c>
      <c r="D101" s="39" t="s">
        <v>90</v>
      </c>
      <c r="E101" s="51" t="s">
        <v>43</v>
      </c>
      <c r="F101" s="16">
        <v>1</v>
      </c>
      <c r="G101" s="43"/>
      <c r="H101" s="111">
        <f t="shared" si="2"/>
        <v>0</v>
      </c>
    </row>
    <row r="102" spans="2:8" ht="28.5" x14ac:dyDescent="0.2">
      <c r="B102" s="50">
        <v>2104</v>
      </c>
      <c r="C102" s="56">
        <v>17.13</v>
      </c>
      <c r="D102" s="39" t="s">
        <v>91</v>
      </c>
      <c r="E102" s="51" t="s">
        <v>43</v>
      </c>
      <c r="F102" s="16">
        <v>1</v>
      </c>
      <c r="G102" s="43"/>
      <c r="H102" s="111">
        <f t="shared" si="2"/>
        <v>0</v>
      </c>
    </row>
    <row r="103" spans="2:8" ht="28.5" x14ac:dyDescent="0.2">
      <c r="B103" s="50">
        <v>2104</v>
      </c>
      <c r="C103" s="56">
        <v>17.14</v>
      </c>
      <c r="D103" s="39" t="s">
        <v>92</v>
      </c>
      <c r="E103" s="51" t="s">
        <v>43</v>
      </c>
      <c r="F103" s="16">
        <v>1</v>
      </c>
      <c r="G103" s="43"/>
      <c r="H103" s="111">
        <f t="shared" si="2"/>
        <v>0</v>
      </c>
    </row>
    <row r="104" spans="2:8" ht="28.5" x14ac:dyDescent="0.2">
      <c r="B104" s="50">
        <v>2104</v>
      </c>
      <c r="C104" s="56">
        <v>17.149999999999999</v>
      </c>
      <c r="D104" s="39" t="s">
        <v>208</v>
      </c>
      <c r="E104" s="51" t="s">
        <v>43</v>
      </c>
      <c r="F104" s="16">
        <v>1</v>
      </c>
      <c r="G104" s="43"/>
      <c r="H104" s="111">
        <f t="shared" si="2"/>
        <v>0</v>
      </c>
    </row>
    <row r="105" spans="2:8" ht="28.5" x14ac:dyDescent="0.2">
      <c r="B105" s="50">
        <v>1412</v>
      </c>
      <c r="C105" s="56">
        <v>17.16</v>
      </c>
      <c r="D105" s="39" t="s">
        <v>93</v>
      </c>
      <c r="E105" s="51" t="s">
        <v>43</v>
      </c>
      <c r="F105" s="16">
        <v>1</v>
      </c>
      <c r="G105" s="43"/>
      <c r="H105" s="111">
        <f t="shared" si="2"/>
        <v>0</v>
      </c>
    </row>
    <row r="106" spans="2:8" ht="28.5" x14ac:dyDescent="0.2">
      <c r="B106" s="50">
        <v>708</v>
      </c>
      <c r="C106" s="56">
        <v>17.170000000000002</v>
      </c>
      <c r="D106" s="39" t="s">
        <v>94</v>
      </c>
      <c r="E106" s="51" t="s">
        <v>30</v>
      </c>
      <c r="F106" s="16">
        <v>10</v>
      </c>
      <c r="G106" s="43"/>
      <c r="H106" s="111">
        <f t="shared" si="2"/>
        <v>0</v>
      </c>
    </row>
    <row r="107" spans="2:8" x14ac:dyDescent="0.2">
      <c r="B107" s="50">
        <v>708</v>
      </c>
      <c r="C107" s="56">
        <v>17.18</v>
      </c>
      <c r="D107" s="39" t="s">
        <v>95</v>
      </c>
      <c r="E107" s="51" t="s">
        <v>43</v>
      </c>
      <c r="F107" s="16">
        <v>1</v>
      </c>
      <c r="G107" s="43"/>
      <c r="H107" s="111">
        <f t="shared" si="2"/>
        <v>0</v>
      </c>
    </row>
    <row r="108" spans="2:8" ht="28.5" x14ac:dyDescent="0.2">
      <c r="B108" s="50">
        <v>708</v>
      </c>
      <c r="C108" s="56">
        <v>17.190000000000001</v>
      </c>
      <c r="D108" s="39" t="s">
        <v>96</v>
      </c>
      <c r="E108" s="51" t="s">
        <v>30</v>
      </c>
      <c r="F108" s="16">
        <v>20</v>
      </c>
      <c r="G108" s="43"/>
      <c r="H108" s="111">
        <f t="shared" si="2"/>
        <v>0</v>
      </c>
    </row>
    <row r="109" spans="2:8" ht="28.5" x14ac:dyDescent="0.2">
      <c r="B109" s="50">
        <v>708</v>
      </c>
      <c r="C109" s="56" t="s">
        <v>417</v>
      </c>
      <c r="D109" s="39" t="s">
        <v>97</v>
      </c>
      <c r="E109" s="51" t="s">
        <v>43</v>
      </c>
      <c r="F109" s="11">
        <v>1</v>
      </c>
      <c r="G109" s="43"/>
      <c r="H109" s="111">
        <f t="shared" si="2"/>
        <v>0</v>
      </c>
    </row>
    <row r="110" spans="2:8" x14ac:dyDescent="0.2">
      <c r="B110" s="50">
        <v>708</v>
      </c>
      <c r="C110" s="56">
        <v>17.21</v>
      </c>
      <c r="D110" s="39" t="s">
        <v>98</v>
      </c>
      <c r="E110" s="51" t="s">
        <v>43</v>
      </c>
      <c r="F110" s="11">
        <v>1</v>
      </c>
      <c r="G110" s="43"/>
      <c r="H110" s="111">
        <f t="shared" si="2"/>
        <v>0</v>
      </c>
    </row>
    <row r="111" spans="2:8" ht="42.75" x14ac:dyDescent="0.2">
      <c r="B111" s="50">
        <v>710</v>
      </c>
      <c r="C111" s="56">
        <v>17.22</v>
      </c>
      <c r="D111" s="39" t="s">
        <v>99</v>
      </c>
      <c r="E111" s="51" t="s">
        <v>43</v>
      </c>
      <c r="F111" s="11">
        <v>1</v>
      </c>
      <c r="G111" s="43"/>
      <c r="H111" s="111">
        <f t="shared" si="2"/>
        <v>0</v>
      </c>
    </row>
    <row r="112" spans="2:8" ht="71.25" x14ac:dyDescent="0.2">
      <c r="B112" s="50">
        <v>709</v>
      </c>
      <c r="C112" s="56">
        <v>17.23</v>
      </c>
      <c r="D112" s="39" t="s">
        <v>237</v>
      </c>
      <c r="E112" s="51" t="s">
        <v>43</v>
      </c>
      <c r="F112" s="11">
        <v>1</v>
      </c>
      <c r="G112" s="43"/>
      <c r="H112" s="111">
        <f t="shared" si="2"/>
        <v>0</v>
      </c>
    </row>
    <row r="113" spans="1:8" x14ac:dyDescent="0.2">
      <c r="B113" s="50">
        <v>708</v>
      </c>
      <c r="C113" s="56">
        <v>17.239999999999998</v>
      </c>
      <c r="D113" s="39" t="s">
        <v>209</v>
      </c>
      <c r="E113" s="51" t="s">
        <v>43</v>
      </c>
      <c r="F113" s="11">
        <v>1</v>
      </c>
      <c r="G113" s="43"/>
      <c r="H113" s="111">
        <f t="shared" si="2"/>
        <v>0</v>
      </c>
    </row>
    <row r="114" spans="1:8" ht="57" x14ac:dyDescent="0.2">
      <c r="B114" s="50">
        <v>708</v>
      </c>
      <c r="C114" s="56">
        <v>17.25</v>
      </c>
      <c r="D114" s="39" t="s">
        <v>100</v>
      </c>
      <c r="E114" s="51" t="s">
        <v>43</v>
      </c>
      <c r="F114" s="11">
        <v>30</v>
      </c>
      <c r="G114" s="43"/>
      <c r="H114" s="111">
        <f t="shared" si="2"/>
        <v>0</v>
      </c>
    </row>
    <row r="115" spans="1:8" ht="28.5" x14ac:dyDescent="0.2">
      <c r="B115" s="50">
        <v>708</v>
      </c>
      <c r="C115" s="56">
        <v>17.260000000000002</v>
      </c>
      <c r="D115" s="39" t="s">
        <v>210</v>
      </c>
      <c r="E115" s="51" t="s">
        <v>43</v>
      </c>
      <c r="F115" s="11">
        <v>2</v>
      </c>
      <c r="G115" s="43"/>
      <c r="H115" s="111">
        <f t="shared" si="2"/>
        <v>0</v>
      </c>
    </row>
    <row r="116" spans="1:8" ht="28.5" x14ac:dyDescent="0.2">
      <c r="B116" s="50">
        <v>424</v>
      </c>
      <c r="C116" s="56">
        <v>17.27</v>
      </c>
      <c r="D116" s="39" t="s">
        <v>101</v>
      </c>
      <c r="E116" s="51" t="s">
        <v>30</v>
      </c>
      <c r="F116" s="16">
        <v>681.5</v>
      </c>
      <c r="G116" s="43"/>
      <c r="H116" s="111">
        <f t="shared" si="2"/>
        <v>0</v>
      </c>
    </row>
    <row r="117" spans="1:8" ht="28.5" x14ac:dyDescent="0.2">
      <c r="B117" s="50" t="s">
        <v>102</v>
      </c>
      <c r="C117" s="56">
        <v>17.28</v>
      </c>
      <c r="D117" s="39" t="s">
        <v>501</v>
      </c>
      <c r="E117" s="51" t="s">
        <v>11</v>
      </c>
      <c r="F117" s="11">
        <v>16</v>
      </c>
      <c r="G117" s="43"/>
      <c r="H117" s="111">
        <f t="shared" si="2"/>
        <v>0</v>
      </c>
    </row>
    <row r="118" spans="1:8" ht="15" x14ac:dyDescent="0.2">
      <c r="B118" s="45"/>
      <c r="C118" s="52">
        <v>18</v>
      </c>
      <c r="D118" s="47" t="s">
        <v>103</v>
      </c>
      <c r="E118" s="48"/>
      <c r="F118" s="6"/>
      <c r="G118" s="49"/>
      <c r="H118" s="112">
        <f>+SUM(H119:H120)</f>
        <v>0</v>
      </c>
    </row>
    <row r="119" spans="1:8" ht="42.75" x14ac:dyDescent="0.2">
      <c r="B119" s="50">
        <v>1802</v>
      </c>
      <c r="C119" s="56">
        <v>18.010000000000002</v>
      </c>
      <c r="D119" s="39" t="s">
        <v>211</v>
      </c>
      <c r="E119" s="51" t="s">
        <v>38</v>
      </c>
      <c r="F119" s="11">
        <v>16</v>
      </c>
      <c r="G119" s="43"/>
      <c r="H119" s="111">
        <f t="shared" si="2"/>
        <v>0</v>
      </c>
    </row>
    <row r="120" spans="1:8" ht="42.75" x14ac:dyDescent="0.2">
      <c r="B120" s="50">
        <v>1708</v>
      </c>
      <c r="C120" s="56">
        <v>18.02</v>
      </c>
      <c r="D120" s="39" t="s">
        <v>212</v>
      </c>
      <c r="E120" s="51" t="s">
        <v>38</v>
      </c>
      <c r="F120" s="11">
        <v>5</v>
      </c>
      <c r="G120" s="43"/>
      <c r="H120" s="111">
        <f t="shared" si="2"/>
        <v>0</v>
      </c>
    </row>
    <row r="121" spans="1:8" ht="45" x14ac:dyDescent="0.2">
      <c r="B121" s="45"/>
      <c r="C121" s="52">
        <v>19</v>
      </c>
      <c r="D121" s="47" t="s">
        <v>104</v>
      </c>
      <c r="E121" s="48"/>
      <c r="F121" s="6"/>
      <c r="G121" s="49"/>
      <c r="H121" s="112">
        <f>+H122</f>
        <v>0</v>
      </c>
    </row>
    <row r="122" spans="1:8" ht="71.25" x14ac:dyDescent="0.2">
      <c r="B122" s="51" t="s">
        <v>105</v>
      </c>
      <c r="C122" s="97">
        <v>19.010000000000002</v>
      </c>
      <c r="D122" s="58" t="s">
        <v>213</v>
      </c>
      <c r="E122" s="51" t="s">
        <v>43</v>
      </c>
      <c r="F122" s="11">
        <v>90</v>
      </c>
      <c r="G122" s="43"/>
      <c r="H122" s="111">
        <f t="shared" si="2"/>
        <v>0</v>
      </c>
    </row>
    <row r="123" spans="1:8" ht="45" x14ac:dyDescent="0.2">
      <c r="B123" s="45"/>
      <c r="C123" s="52">
        <v>20</v>
      </c>
      <c r="D123" s="47" t="s">
        <v>106</v>
      </c>
      <c r="E123" s="48"/>
      <c r="F123" s="6"/>
      <c r="G123" s="49"/>
      <c r="H123" s="112">
        <f>+H124+H156+H162+H168+H174</f>
        <v>0</v>
      </c>
    </row>
    <row r="124" spans="1:8" s="120" customFormat="1" ht="15" x14ac:dyDescent="0.2">
      <c r="A124" s="118"/>
      <c r="B124" s="103"/>
      <c r="C124" s="135">
        <v>20.010000000000002</v>
      </c>
      <c r="D124" s="136" t="s">
        <v>107</v>
      </c>
      <c r="E124" s="137"/>
      <c r="F124" s="138"/>
      <c r="G124" s="139"/>
      <c r="H124" s="140">
        <f>+SUM(H125:H155)</f>
        <v>0</v>
      </c>
    </row>
    <row r="125" spans="1:8" ht="199.5" x14ac:dyDescent="0.2">
      <c r="B125" s="76" t="s">
        <v>379</v>
      </c>
      <c r="C125" s="77">
        <v>20.02</v>
      </c>
      <c r="D125" s="68" t="s">
        <v>479</v>
      </c>
      <c r="E125" s="78" t="s">
        <v>108</v>
      </c>
      <c r="F125" s="18">
        <v>3</v>
      </c>
      <c r="G125" s="43"/>
      <c r="H125" s="111">
        <f t="shared" si="2"/>
        <v>0</v>
      </c>
    </row>
    <row r="126" spans="1:8" ht="185.25" x14ac:dyDescent="0.2">
      <c r="B126" s="79" t="s">
        <v>378</v>
      </c>
      <c r="C126" s="77">
        <v>20.03</v>
      </c>
      <c r="D126" s="59" t="s">
        <v>241</v>
      </c>
      <c r="E126" s="78" t="s">
        <v>108</v>
      </c>
      <c r="F126" s="18">
        <v>3</v>
      </c>
      <c r="G126" s="43"/>
      <c r="H126" s="111">
        <f t="shared" si="2"/>
        <v>0</v>
      </c>
    </row>
    <row r="127" spans="1:8" ht="114" x14ac:dyDescent="0.2">
      <c r="B127" s="79" t="s">
        <v>243</v>
      </c>
      <c r="C127" s="77">
        <v>20.04</v>
      </c>
      <c r="D127" s="58" t="s">
        <v>242</v>
      </c>
      <c r="E127" s="78" t="s">
        <v>108</v>
      </c>
      <c r="F127" s="18">
        <v>3</v>
      </c>
      <c r="G127" s="43"/>
      <c r="H127" s="111">
        <f t="shared" si="2"/>
        <v>0</v>
      </c>
    </row>
    <row r="128" spans="1:8" ht="85.5" x14ac:dyDescent="0.2">
      <c r="B128" s="157" t="s">
        <v>380</v>
      </c>
      <c r="C128" s="77">
        <v>20.05</v>
      </c>
      <c r="D128" s="59" t="s">
        <v>244</v>
      </c>
      <c r="E128" s="78" t="s">
        <v>108</v>
      </c>
      <c r="F128" s="19">
        <v>4</v>
      </c>
      <c r="G128" s="43"/>
      <c r="H128" s="111">
        <f t="shared" si="2"/>
        <v>0</v>
      </c>
    </row>
    <row r="129" spans="2:8" ht="99.75" x14ac:dyDescent="0.2">
      <c r="B129" s="158"/>
      <c r="C129" s="77">
        <v>20.059999999999999</v>
      </c>
      <c r="D129" s="59" t="s">
        <v>245</v>
      </c>
      <c r="E129" s="78" t="s">
        <v>108</v>
      </c>
      <c r="F129" s="19">
        <v>4</v>
      </c>
      <c r="G129" s="43"/>
      <c r="H129" s="111">
        <f t="shared" si="2"/>
        <v>0</v>
      </c>
    </row>
    <row r="130" spans="2:8" ht="171" x14ac:dyDescent="0.2">
      <c r="B130" s="79" t="s">
        <v>381</v>
      </c>
      <c r="C130" s="77">
        <v>20.07</v>
      </c>
      <c r="D130" s="58" t="s">
        <v>246</v>
      </c>
      <c r="E130" s="78" t="s">
        <v>108</v>
      </c>
      <c r="F130" s="18">
        <v>5</v>
      </c>
      <c r="G130" s="43"/>
      <c r="H130" s="111">
        <f t="shared" si="2"/>
        <v>0</v>
      </c>
    </row>
    <row r="131" spans="2:8" ht="199.5" x14ac:dyDescent="0.2">
      <c r="B131" s="79" t="s">
        <v>377</v>
      </c>
      <c r="C131" s="77">
        <v>20.079999999999998</v>
      </c>
      <c r="D131" s="59" t="s">
        <v>247</v>
      </c>
      <c r="E131" s="78" t="s">
        <v>108</v>
      </c>
      <c r="F131" s="18">
        <v>5</v>
      </c>
      <c r="G131" s="43"/>
      <c r="H131" s="111">
        <f t="shared" si="2"/>
        <v>0</v>
      </c>
    </row>
    <row r="132" spans="2:8" ht="171" x14ac:dyDescent="0.2">
      <c r="B132" s="79" t="s">
        <v>376</v>
      </c>
      <c r="C132" s="77">
        <v>20.09</v>
      </c>
      <c r="D132" s="58" t="s">
        <v>248</v>
      </c>
      <c r="E132" s="78" t="s">
        <v>108</v>
      </c>
      <c r="F132" s="18">
        <v>4</v>
      </c>
      <c r="G132" s="43"/>
      <c r="H132" s="111">
        <f t="shared" si="2"/>
        <v>0</v>
      </c>
    </row>
    <row r="133" spans="2:8" ht="171" x14ac:dyDescent="0.2">
      <c r="B133" s="79" t="s">
        <v>375</v>
      </c>
      <c r="C133" s="77">
        <v>20.100000000000001</v>
      </c>
      <c r="D133" s="59" t="s">
        <v>249</v>
      </c>
      <c r="E133" s="78" t="s">
        <v>108</v>
      </c>
      <c r="F133" s="18">
        <v>4</v>
      </c>
      <c r="G133" s="43"/>
      <c r="H133" s="111">
        <f t="shared" si="2"/>
        <v>0</v>
      </c>
    </row>
    <row r="134" spans="2:8" ht="171" x14ac:dyDescent="0.2">
      <c r="B134" s="79" t="s">
        <v>374</v>
      </c>
      <c r="C134" s="77">
        <v>20.11</v>
      </c>
      <c r="D134" s="59" t="s">
        <v>251</v>
      </c>
      <c r="E134" s="78" t="s">
        <v>108</v>
      </c>
      <c r="F134" s="18">
        <v>4</v>
      </c>
      <c r="G134" s="43"/>
      <c r="H134" s="111">
        <f t="shared" si="2"/>
        <v>0</v>
      </c>
    </row>
    <row r="135" spans="2:8" ht="185.25" x14ac:dyDescent="0.2">
      <c r="B135" s="79" t="s">
        <v>373</v>
      </c>
      <c r="C135" s="77">
        <v>20.12</v>
      </c>
      <c r="D135" s="58" t="s">
        <v>250</v>
      </c>
      <c r="E135" s="78" t="s">
        <v>108</v>
      </c>
      <c r="F135" s="18">
        <v>4</v>
      </c>
      <c r="G135" s="43"/>
      <c r="H135" s="111">
        <f t="shared" si="2"/>
        <v>0</v>
      </c>
    </row>
    <row r="136" spans="2:8" ht="171" x14ac:dyDescent="0.2">
      <c r="B136" s="79" t="s">
        <v>372</v>
      </c>
      <c r="C136" s="77">
        <v>20.13</v>
      </c>
      <c r="D136" s="59" t="s">
        <v>252</v>
      </c>
      <c r="E136" s="78" t="s">
        <v>108</v>
      </c>
      <c r="F136" s="18">
        <v>3</v>
      </c>
      <c r="G136" s="43"/>
      <c r="H136" s="111">
        <f t="shared" si="2"/>
        <v>0</v>
      </c>
    </row>
    <row r="137" spans="2:8" ht="185.25" x14ac:dyDescent="0.2">
      <c r="B137" s="79" t="s">
        <v>371</v>
      </c>
      <c r="C137" s="77">
        <v>20.14</v>
      </c>
      <c r="D137" s="59" t="s">
        <v>253</v>
      </c>
      <c r="E137" s="78" t="s">
        <v>108</v>
      </c>
      <c r="F137" s="19">
        <v>7</v>
      </c>
      <c r="G137" s="43"/>
      <c r="H137" s="111">
        <f t="shared" si="2"/>
        <v>0</v>
      </c>
    </row>
    <row r="138" spans="2:8" ht="114" x14ac:dyDescent="0.2">
      <c r="B138" s="79" t="s">
        <v>254</v>
      </c>
      <c r="C138" s="77">
        <v>20.149999999999999</v>
      </c>
      <c r="D138" s="59" t="s">
        <v>255</v>
      </c>
      <c r="E138" s="78" t="s">
        <v>108</v>
      </c>
      <c r="F138" s="19">
        <v>7</v>
      </c>
      <c r="G138" s="43"/>
      <c r="H138" s="111">
        <f t="shared" si="2"/>
        <v>0</v>
      </c>
    </row>
    <row r="139" spans="2:8" ht="171" x14ac:dyDescent="0.2">
      <c r="B139" s="79" t="s">
        <v>370</v>
      </c>
      <c r="C139" s="77">
        <v>20.16</v>
      </c>
      <c r="D139" s="59" t="s">
        <v>256</v>
      </c>
      <c r="E139" s="78" t="s">
        <v>108</v>
      </c>
      <c r="F139" s="18">
        <v>1</v>
      </c>
      <c r="G139" s="43"/>
      <c r="H139" s="111">
        <f t="shared" ref="H139:H203" si="3">+F139*G139</f>
        <v>0</v>
      </c>
    </row>
    <row r="140" spans="2:8" ht="156.75" x14ac:dyDescent="0.2">
      <c r="B140" s="79" t="s">
        <v>369</v>
      </c>
      <c r="C140" s="77">
        <v>20.170000000000002</v>
      </c>
      <c r="D140" s="59" t="s">
        <v>259</v>
      </c>
      <c r="E140" s="78" t="s">
        <v>108</v>
      </c>
      <c r="F140" s="18">
        <v>1</v>
      </c>
      <c r="G140" s="43"/>
      <c r="H140" s="111">
        <f t="shared" si="3"/>
        <v>0</v>
      </c>
    </row>
    <row r="141" spans="2:8" ht="171" x14ac:dyDescent="0.2">
      <c r="B141" s="79" t="s">
        <v>368</v>
      </c>
      <c r="C141" s="77">
        <v>20.18</v>
      </c>
      <c r="D141" s="59" t="s">
        <v>258</v>
      </c>
      <c r="E141" s="78" t="s">
        <v>108</v>
      </c>
      <c r="F141" s="18">
        <v>1</v>
      </c>
      <c r="G141" s="43"/>
      <c r="H141" s="111">
        <f t="shared" si="3"/>
        <v>0</v>
      </c>
    </row>
    <row r="142" spans="2:8" ht="171" x14ac:dyDescent="0.2">
      <c r="B142" s="79" t="s">
        <v>367</v>
      </c>
      <c r="C142" s="77">
        <v>20.190000000000001</v>
      </c>
      <c r="D142" s="59" t="s">
        <v>257</v>
      </c>
      <c r="E142" s="78" t="s">
        <v>108</v>
      </c>
      <c r="F142" s="18">
        <v>1</v>
      </c>
      <c r="G142" s="43"/>
      <c r="H142" s="111">
        <f t="shared" si="3"/>
        <v>0</v>
      </c>
    </row>
    <row r="143" spans="2:8" ht="171" x14ac:dyDescent="0.2">
      <c r="B143" s="79" t="s">
        <v>366</v>
      </c>
      <c r="C143" s="77" t="s">
        <v>480</v>
      </c>
      <c r="D143" s="59" t="s">
        <v>260</v>
      </c>
      <c r="E143" s="78" t="s">
        <v>108</v>
      </c>
      <c r="F143" s="18">
        <v>1</v>
      </c>
      <c r="G143" s="43"/>
      <c r="H143" s="111">
        <f t="shared" si="3"/>
        <v>0</v>
      </c>
    </row>
    <row r="144" spans="2:8" ht="171" x14ac:dyDescent="0.2">
      <c r="B144" s="79" t="s">
        <v>365</v>
      </c>
      <c r="C144" s="77">
        <v>20.21</v>
      </c>
      <c r="D144" s="59" t="s">
        <v>261</v>
      </c>
      <c r="E144" s="78" t="s">
        <v>108</v>
      </c>
      <c r="F144" s="18">
        <v>1</v>
      </c>
      <c r="G144" s="43"/>
      <c r="H144" s="111">
        <f t="shared" si="3"/>
        <v>0</v>
      </c>
    </row>
    <row r="145" spans="2:8" ht="171" x14ac:dyDescent="0.2">
      <c r="B145" s="79" t="s">
        <v>364</v>
      </c>
      <c r="C145" s="77">
        <v>20.22</v>
      </c>
      <c r="D145" s="59" t="s">
        <v>262</v>
      </c>
      <c r="E145" s="78" t="s">
        <v>108</v>
      </c>
      <c r="F145" s="18">
        <v>1</v>
      </c>
      <c r="G145" s="43"/>
      <c r="H145" s="111">
        <f t="shared" si="3"/>
        <v>0</v>
      </c>
    </row>
    <row r="146" spans="2:8" ht="71.25" x14ac:dyDescent="0.2">
      <c r="B146" s="79" t="s">
        <v>263</v>
      </c>
      <c r="C146" s="77">
        <v>20.23</v>
      </c>
      <c r="D146" s="59" t="s">
        <v>264</v>
      </c>
      <c r="E146" s="78" t="s">
        <v>108</v>
      </c>
      <c r="F146" s="18">
        <v>2</v>
      </c>
      <c r="G146" s="43"/>
      <c r="H146" s="111">
        <f t="shared" si="3"/>
        <v>0</v>
      </c>
    </row>
    <row r="147" spans="2:8" ht="171" x14ac:dyDescent="0.2">
      <c r="B147" s="79" t="s">
        <v>363</v>
      </c>
      <c r="C147" s="77">
        <v>20.239999999999998</v>
      </c>
      <c r="D147" s="58" t="s">
        <v>265</v>
      </c>
      <c r="E147" s="78" t="s">
        <v>108</v>
      </c>
      <c r="F147" s="18">
        <v>4</v>
      </c>
      <c r="G147" s="43"/>
      <c r="H147" s="111">
        <f t="shared" si="3"/>
        <v>0</v>
      </c>
    </row>
    <row r="148" spans="2:8" ht="185.25" x14ac:dyDescent="0.2">
      <c r="B148" s="79" t="s">
        <v>362</v>
      </c>
      <c r="C148" s="77">
        <v>20.25</v>
      </c>
      <c r="D148" s="58" t="s">
        <v>266</v>
      </c>
      <c r="E148" s="78" t="s">
        <v>108</v>
      </c>
      <c r="F148" s="18">
        <v>4</v>
      </c>
      <c r="G148" s="43"/>
      <c r="H148" s="111">
        <f t="shared" si="3"/>
        <v>0</v>
      </c>
    </row>
    <row r="149" spans="2:8" ht="171" x14ac:dyDescent="0.2">
      <c r="B149" s="79" t="s">
        <v>361</v>
      </c>
      <c r="C149" s="77">
        <v>20.260000000000002</v>
      </c>
      <c r="D149" s="58" t="s">
        <v>267</v>
      </c>
      <c r="E149" s="78" t="s">
        <v>108</v>
      </c>
      <c r="F149" s="18">
        <v>2</v>
      </c>
      <c r="G149" s="43"/>
      <c r="H149" s="111">
        <f t="shared" si="3"/>
        <v>0</v>
      </c>
    </row>
    <row r="150" spans="2:8" ht="128.25" x14ac:dyDescent="0.2">
      <c r="B150" s="79" t="s">
        <v>360</v>
      </c>
      <c r="C150" s="77">
        <v>20.27</v>
      </c>
      <c r="D150" s="67" t="s">
        <v>268</v>
      </c>
      <c r="E150" s="78" t="s">
        <v>108</v>
      </c>
      <c r="F150" s="18">
        <v>4</v>
      </c>
      <c r="G150" s="43"/>
      <c r="H150" s="111">
        <f t="shared" si="3"/>
        <v>0</v>
      </c>
    </row>
    <row r="151" spans="2:8" ht="128.25" x14ac:dyDescent="0.2">
      <c r="B151" s="79" t="s">
        <v>359</v>
      </c>
      <c r="C151" s="77">
        <v>20.28</v>
      </c>
      <c r="D151" s="58" t="s">
        <v>269</v>
      </c>
      <c r="E151" s="78" t="s">
        <v>108</v>
      </c>
      <c r="F151" s="18">
        <v>1</v>
      </c>
      <c r="G151" s="43"/>
      <c r="H151" s="111">
        <f t="shared" si="3"/>
        <v>0</v>
      </c>
    </row>
    <row r="152" spans="2:8" ht="128.25" x14ac:dyDescent="0.2">
      <c r="B152" s="79" t="s">
        <v>358</v>
      </c>
      <c r="C152" s="77">
        <v>20.29</v>
      </c>
      <c r="D152" s="58" t="s">
        <v>270</v>
      </c>
      <c r="E152" s="78" t="s">
        <v>108</v>
      </c>
      <c r="F152" s="18">
        <v>4</v>
      </c>
      <c r="G152" s="43"/>
      <c r="H152" s="111">
        <f t="shared" si="3"/>
        <v>0</v>
      </c>
    </row>
    <row r="153" spans="2:8" ht="57" x14ac:dyDescent="0.2">
      <c r="B153" s="79" t="s">
        <v>275</v>
      </c>
      <c r="C153" s="77" t="s">
        <v>481</v>
      </c>
      <c r="D153" s="81" t="s">
        <v>109</v>
      </c>
      <c r="E153" s="78" t="s">
        <v>108</v>
      </c>
      <c r="F153" s="18">
        <v>3</v>
      </c>
      <c r="G153" s="43"/>
      <c r="H153" s="111">
        <f t="shared" si="3"/>
        <v>0</v>
      </c>
    </row>
    <row r="154" spans="2:8" ht="71.25" x14ac:dyDescent="0.2">
      <c r="B154" s="79" t="s">
        <v>276</v>
      </c>
      <c r="C154" s="77">
        <v>20.309999999999999</v>
      </c>
      <c r="D154" s="59" t="s">
        <v>214</v>
      </c>
      <c r="E154" s="78" t="s">
        <v>108</v>
      </c>
      <c r="F154" s="18">
        <v>1</v>
      </c>
      <c r="G154" s="43"/>
      <c r="H154" s="111">
        <f t="shared" si="3"/>
        <v>0</v>
      </c>
    </row>
    <row r="155" spans="2:8" ht="57" x14ac:dyDescent="0.2">
      <c r="B155" s="82" t="s">
        <v>277</v>
      </c>
      <c r="C155" s="77">
        <v>20.32</v>
      </c>
      <c r="D155" s="60" t="s">
        <v>110</v>
      </c>
      <c r="E155" s="80" t="s">
        <v>108</v>
      </c>
      <c r="F155" s="19">
        <v>2</v>
      </c>
      <c r="G155" s="43"/>
      <c r="H155" s="111">
        <f t="shared" si="3"/>
        <v>0</v>
      </c>
    </row>
    <row r="156" spans="2:8" ht="15" x14ac:dyDescent="0.2">
      <c r="B156" s="45"/>
      <c r="C156" s="52">
        <v>21</v>
      </c>
      <c r="D156" s="47" t="s">
        <v>111</v>
      </c>
      <c r="E156" s="48"/>
      <c r="F156" s="6"/>
      <c r="G156" s="49"/>
      <c r="H156" s="112">
        <f>+SUM(H157:H161)</f>
        <v>0</v>
      </c>
    </row>
    <row r="157" spans="2:8" ht="71.25" x14ac:dyDescent="0.2">
      <c r="B157" s="82" t="s">
        <v>274</v>
      </c>
      <c r="C157" s="90">
        <v>21.01</v>
      </c>
      <c r="D157" s="59" t="s">
        <v>112</v>
      </c>
      <c r="E157" s="78" t="s">
        <v>108</v>
      </c>
      <c r="F157" s="18">
        <v>4</v>
      </c>
      <c r="G157" s="43"/>
      <c r="H157" s="111">
        <f t="shared" si="3"/>
        <v>0</v>
      </c>
    </row>
    <row r="158" spans="2:8" ht="71.25" x14ac:dyDescent="0.2">
      <c r="B158" s="82" t="s">
        <v>273</v>
      </c>
      <c r="C158" s="90">
        <v>21.02</v>
      </c>
      <c r="D158" s="59" t="s">
        <v>113</v>
      </c>
      <c r="E158" s="78" t="s">
        <v>108</v>
      </c>
      <c r="F158" s="18">
        <v>4</v>
      </c>
      <c r="G158" s="43"/>
      <c r="H158" s="111">
        <f t="shared" si="3"/>
        <v>0</v>
      </c>
    </row>
    <row r="159" spans="2:8" ht="71.25" x14ac:dyDescent="0.2">
      <c r="B159" s="82" t="s">
        <v>272</v>
      </c>
      <c r="C159" s="90">
        <v>21.03</v>
      </c>
      <c r="D159" s="87" t="s">
        <v>215</v>
      </c>
      <c r="E159" s="78" t="s">
        <v>108</v>
      </c>
      <c r="F159" s="18">
        <v>3</v>
      </c>
      <c r="G159" s="43"/>
      <c r="H159" s="111">
        <f t="shared" si="3"/>
        <v>0</v>
      </c>
    </row>
    <row r="160" spans="2:8" ht="128.25" x14ac:dyDescent="0.2">
      <c r="B160" s="88" t="s">
        <v>271</v>
      </c>
      <c r="C160" s="97">
        <v>21.04</v>
      </c>
      <c r="D160" s="59" t="s">
        <v>216</v>
      </c>
      <c r="E160" s="50" t="s">
        <v>108</v>
      </c>
      <c r="F160" s="21">
        <v>1</v>
      </c>
      <c r="G160" s="43"/>
      <c r="H160" s="111">
        <f t="shared" si="3"/>
        <v>0</v>
      </c>
    </row>
    <row r="161" spans="2:8" ht="71.25" x14ac:dyDescent="0.2">
      <c r="B161" s="82" t="s">
        <v>278</v>
      </c>
      <c r="C161" s="90">
        <v>21.05</v>
      </c>
      <c r="D161" s="87" t="s">
        <v>114</v>
      </c>
      <c r="E161" s="78" t="s">
        <v>108</v>
      </c>
      <c r="F161" s="18">
        <v>1</v>
      </c>
      <c r="G161" s="43"/>
      <c r="H161" s="111">
        <f t="shared" si="3"/>
        <v>0</v>
      </c>
    </row>
    <row r="162" spans="2:8" ht="15" x14ac:dyDescent="0.2">
      <c r="B162" s="45"/>
      <c r="C162" s="83">
        <v>22</v>
      </c>
      <c r="D162" s="63" t="s">
        <v>115</v>
      </c>
      <c r="E162" s="84"/>
      <c r="F162" s="20"/>
      <c r="G162" s="85"/>
      <c r="H162" s="113">
        <f>+SUM(H163:H167)</f>
        <v>0</v>
      </c>
    </row>
    <row r="163" spans="2:8" ht="85.5" x14ac:dyDescent="0.2">
      <c r="B163" s="76" t="s">
        <v>279</v>
      </c>
      <c r="C163" s="90">
        <v>22.01</v>
      </c>
      <c r="D163" s="91" t="s">
        <v>418</v>
      </c>
      <c r="E163" s="78" t="s">
        <v>108</v>
      </c>
      <c r="F163" s="18">
        <v>1</v>
      </c>
      <c r="G163" s="43"/>
      <c r="H163" s="111">
        <f t="shared" si="3"/>
        <v>0</v>
      </c>
    </row>
    <row r="164" spans="2:8" ht="142.5" x14ac:dyDescent="0.2">
      <c r="B164" s="76" t="s">
        <v>280</v>
      </c>
      <c r="C164" s="90">
        <v>22.02</v>
      </c>
      <c r="D164" s="91" t="s">
        <v>231</v>
      </c>
      <c r="E164" s="78" t="s">
        <v>108</v>
      </c>
      <c r="F164" s="18">
        <v>1</v>
      </c>
      <c r="G164" s="43"/>
      <c r="H164" s="111">
        <f t="shared" si="3"/>
        <v>0</v>
      </c>
    </row>
    <row r="165" spans="2:8" ht="228" x14ac:dyDescent="0.2">
      <c r="B165" s="76" t="s">
        <v>281</v>
      </c>
      <c r="C165" s="90">
        <v>22.03</v>
      </c>
      <c r="D165" s="91" t="s">
        <v>482</v>
      </c>
      <c r="E165" s="78" t="s">
        <v>108</v>
      </c>
      <c r="F165" s="18">
        <v>3</v>
      </c>
      <c r="G165" s="43"/>
      <c r="H165" s="111">
        <f t="shared" si="3"/>
        <v>0</v>
      </c>
    </row>
    <row r="166" spans="2:8" ht="85.5" x14ac:dyDescent="0.2">
      <c r="B166" s="76" t="s">
        <v>279</v>
      </c>
      <c r="C166" s="90">
        <v>22.04</v>
      </c>
      <c r="D166" s="91" t="s">
        <v>418</v>
      </c>
      <c r="E166" s="78" t="s">
        <v>470</v>
      </c>
      <c r="F166" s="18">
        <v>1</v>
      </c>
      <c r="G166" s="43"/>
      <c r="H166" s="111">
        <f t="shared" si="3"/>
        <v>0</v>
      </c>
    </row>
    <row r="167" spans="2:8" ht="270.75" x14ac:dyDescent="0.2">
      <c r="B167" s="76" t="s">
        <v>281</v>
      </c>
      <c r="C167" s="90">
        <v>22.05</v>
      </c>
      <c r="D167" s="91" t="s">
        <v>510</v>
      </c>
      <c r="E167" s="78" t="s">
        <v>108</v>
      </c>
      <c r="F167" s="18">
        <v>1</v>
      </c>
      <c r="G167" s="43"/>
      <c r="H167" s="111">
        <f t="shared" si="3"/>
        <v>0</v>
      </c>
    </row>
    <row r="168" spans="2:8" ht="15" x14ac:dyDescent="0.2">
      <c r="B168" s="45"/>
      <c r="C168" s="52">
        <v>23</v>
      </c>
      <c r="D168" s="47" t="s">
        <v>116</v>
      </c>
      <c r="E168" s="48"/>
      <c r="F168" s="6"/>
      <c r="G168" s="49"/>
      <c r="H168" s="112">
        <f>+SUM(H169:H173)</f>
        <v>0</v>
      </c>
    </row>
    <row r="169" spans="2:8" ht="71.25" x14ac:dyDescent="0.2">
      <c r="B169" s="76" t="s">
        <v>483</v>
      </c>
      <c r="C169" s="77">
        <v>23.01</v>
      </c>
      <c r="D169" s="92" t="s">
        <v>419</v>
      </c>
      <c r="E169" s="78" t="s">
        <v>108</v>
      </c>
      <c r="F169" s="18">
        <v>1</v>
      </c>
      <c r="G169" s="43"/>
      <c r="H169" s="111">
        <f t="shared" si="3"/>
        <v>0</v>
      </c>
    </row>
    <row r="170" spans="2:8" ht="71.25" x14ac:dyDescent="0.2">
      <c r="B170" s="76" t="s">
        <v>484</v>
      </c>
      <c r="C170" s="77">
        <v>23.02</v>
      </c>
      <c r="D170" s="92" t="s">
        <v>117</v>
      </c>
      <c r="E170" s="78" t="s">
        <v>108</v>
      </c>
      <c r="F170" s="18">
        <v>1</v>
      </c>
      <c r="G170" s="43"/>
      <c r="H170" s="111">
        <f t="shared" si="3"/>
        <v>0</v>
      </c>
    </row>
    <row r="171" spans="2:8" ht="71.25" x14ac:dyDescent="0.2">
      <c r="B171" s="76" t="s">
        <v>283</v>
      </c>
      <c r="C171" s="77">
        <v>23.03</v>
      </c>
      <c r="D171" s="54" t="s">
        <v>118</v>
      </c>
      <c r="E171" s="78" t="s">
        <v>108</v>
      </c>
      <c r="F171" s="18">
        <v>1</v>
      </c>
      <c r="G171" s="43"/>
      <c r="H171" s="111">
        <f t="shared" si="3"/>
        <v>0</v>
      </c>
    </row>
    <row r="172" spans="2:8" ht="80.25" customHeight="1" x14ac:dyDescent="0.2">
      <c r="B172" s="76" t="s">
        <v>282</v>
      </c>
      <c r="C172" s="77">
        <v>23.04</v>
      </c>
      <c r="D172" s="68" t="s">
        <v>119</v>
      </c>
      <c r="E172" s="78" t="s">
        <v>108</v>
      </c>
      <c r="F172" s="18">
        <v>4</v>
      </c>
      <c r="G172" s="43"/>
      <c r="H172" s="111">
        <f t="shared" si="3"/>
        <v>0</v>
      </c>
    </row>
    <row r="173" spans="2:8" ht="85.5" x14ac:dyDescent="0.2">
      <c r="B173" s="76" t="s">
        <v>483</v>
      </c>
      <c r="C173" s="77">
        <v>23.05</v>
      </c>
      <c r="D173" s="59" t="s">
        <v>502</v>
      </c>
      <c r="E173" s="78" t="s">
        <v>108</v>
      </c>
      <c r="F173" s="18">
        <v>1</v>
      </c>
      <c r="G173" s="43"/>
      <c r="H173" s="111">
        <f t="shared" si="3"/>
        <v>0</v>
      </c>
    </row>
    <row r="174" spans="2:8" ht="15" x14ac:dyDescent="0.2">
      <c r="B174" s="45"/>
      <c r="C174" s="52">
        <v>24</v>
      </c>
      <c r="D174" s="47" t="s">
        <v>120</v>
      </c>
      <c r="E174" s="48"/>
      <c r="F174" s="6"/>
      <c r="G174" s="49"/>
      <c r="H174" s="112">
        <f>+SUM(H175:H181)</f>
        <v>0</v>
      </c>
    </row>
    <row r="175" spans="2:8" ht="71.25" x14ac:dyDescent="0.2">
      <c r="B175" s="82" t="s">
        <v>284</v>
      </c>
      <c r="C175" s="90">
        <v>24.01</v>
      </c>
      <c r="D175" s="87" t="s">
        <v>420</v>
      </c>
      <c r="E175" s="78" t="s">
        <v>121</v>
      </c>
      <c r="F175" s="18">
        <v>40</v>
      </c>
      <c r="G175" s="43"/>
      <c r="H175" s="111">
        <f t="shared" si="3"/>
        <v>0</v>
      </c>
    </row>
    <row r="176" spans="2:8" ht="71.25" x14ac:dyDescent="0.2">
      <c r="B176" s="82" t="s">
        <v>285</v>
      </c>
      <c r="C176" s="90">
        <v>24.02</v>
      </c>
      <c r="D176" s="87" t="s">
        <v>217</v>
      </c>
      <c r="E176" s="78" t="s">
        <v>121</v>
      </c>
      <c r="F176" s="18">
        <v>50</v>
      </c>
      <c r="G176" s="43"/>
      <c r="H176" s="111">
        <f t="shared" si="3"/>
        <v>0</v>
      </c>
    </row>
    <row r="177" spans="1:8" ht="71.25" x14ac:dyDescent="0.2">
      <c r="B177" s="76" t="s">
        <v>285</v>
      </c>
      <c r="C177" s="90">
        <v>24.03</v>
      </c>
      <c r="D177" s="92" t="s">
        <v>421</v>
      </c>
      <c r="E177" s="78" t="s">
        <v>121</v>
      </c>
      <c r="F177" s="18">
        <v>30</v>
      </c>
      <c r="G177" s="43"/>
      <c r="H177" s="111">
        <f t="shared" si="3"/>
        <v>0</v>
      </c>
    </row>
    <row r="178" spans="1:8" ht="71.25" x14ac:dyDescent="0.2">
      <c r="B178" s="76" t="s">
        <v>284</v>
      </c>
      <c r="C178" s="90">
        <v>24.04</v>
      </c>
      <c r="D178" s="92" t="s">
        <v>422</v>
      </c>
      <c r="E178" s="78" t="s">
        <v>121</v>
      </c>
      <c r="F178" s="18">
        <v>250</v>
      </c>
      <c r="G178" s="43"/>
      <c r="H178" s="111">
        <f t="shared" si="3"/>
        <v>0</v>
      </c>
    </row>
    <row r="179" spans="1:8" ht="71.25" x14ac:dyDescent="0.2">
      <c r="B179" s="76" t="s">
        <v>485</v>
      </c>
      <c r="C179" s="90">
        <v>24.05</v>
      </c>
      <c r="D179" s="92" t="s">
        <v>423</v>
      </c>
      <c r="E179" s="78" t="s">
        <v>121</v>
      </c>
      <c r="F179" s="18">
        <v>10</v>
      </c>
      <c r="G179" s="43"/>
      <c r="H179" s="111">
        <f t="shared" si="3"/>
        <v>0</v>
      </c>
    </row>
    <row r="180" spans="1:8" ht="114" x14ac:dyDescent="0.2">
      <c r="B180" s="82" t="s">
        <v>284</v>
      </c>
      <c r="C180" s="90">
        <v>24.06</v>
      </c>
      <c r="D180" s="93" t="s">
        <v>424</v>
      </c>
      <c r="E180" s="78" t="s">
        <v>121</v>
      </c>
      <c r="F180" s="18">
        <v>70</v>
      </c>
      <c r="G180" s="43"/>
      <c r="H180" s="111">
        <f t="shared" si="3"/>
        <v>0</v>
      </c>
    </row>
    <row r="181" spans="1:8" ht="71.25" x14ac:dyDescent="0.2">
      <c r="B181" s="82" t="s">
        <v>284</v>
      </c>
      <c r="C181" s="90">
        <v>24.07</v>
      </c>
      <c r="D181" s="87" t="s">
        <v>425</v>
      </c>
      <c r="E181" s="78" t="s">
        <v>121</v>
      </c>
      <c r="F181" s="18">
        <v>131</v>
      </c>
      <c r="G181" s="43"/>
      <c r="H181" s="111">
        <f t="shared" si="3"/>
        <v>0</v>
      </c>
    </row>
    <row r="182" spans="1:8" ht="15" x14ac:dyDescent="0.2">
      <c r="B182" s="45"/>
      <c r="C182" s="52">
        <v>25</v>
      </c>
      <c r="D182" s="47" t="s">
        <v>122</v>
      </c>
      <c r="E182" s="48"/>
      <c r="F182" s="6"/>
      <c r="G182" s="49"/>
      <c r="H182" s="112">
        <f>+H183</f>
        <v>0</v>
      </c>
    </row>
    <row r="183" spans="1:8" s="120" customFormat="1" ht="15" x14ac:dyDescent="0.2">
      <c r="A183" s="118"/>
      <c r="B183" s="103"/>
      <c r="C183" s="86">
        <v>25.01</v>
      </c>
      <c r="D183" s="133" t="s">
        <v>107</v>
      </c>
      <c r="E183" s="141"/>
      <c r="F183" s="142"/>
      <c r="G183" s="143"/>
      <c r="H183" s="144">
        <f>+SUM(H184:H186)</f>
        <v>0</v>
      </c>
    </row>
    <row r="184" spans="1:8" ht="71.25" x14ac:dyDescent="0.2">
      <c r="B184" s="76" t="s">
        <v>286</v>
      </c>
      <c r="C184" s="90">
        <v>25.02</v>
      </c>
      <c r="D184" s="68" t="s">
        <v>416</v>
      </c>
      <c r="E184" s="78" t="s">
        <v>108</v>
      </c>
      <c r="F184" s="18">
        <v>1</v>
      </c>
      <c r="G184" s="43"/>
      <c r="H184" s="111">
        <f t="shared" si="3"/>
        <v>0</v>
      </c>
    </row>
    <row r="185" spans="1:8" ht="71.25" x14ac:dyDescent="0.2">
      <c r="B185" s="76" t="s">
        <v>286</v>
      </c>
      <c r="C185" s="90">
        <v>25.03</v>
      </c>
      <c r="D185" s="92" t="s">
        <v>218</v>
      </c>
      <c r="E185" s="78" t="s">
        <v>30</v>
      </c>
      <c r="F185" s="18">
        <v>60</v>
      </c>
      <c r="G185" s="43"/>
      <c r="H185" s="111">
        <f t="shared" si="3"/>
        <v>0</v>
      </c>
    </row>
    <row r="186" spans="1:8" ht="71.25" x14ac:dyDescent="0.2">
      <c r="B186" s="76" t="s">
        <v>287</v>
      </c>
      <c r="C186" s="90">
        <v>25.04</v>
      </c>
      <c r="D186" s="92" t="s">
        <v>123</v>
      </c>
      <c r="E186" s="78" t="s">
        <v>108</v>
      </c>
      <c r="F186" s="18">
        <v>1</v>
      </c>
      <c r="G186" s="43"/>
      <c r="H186" s="111">
        <f t="shared" si="3"/>
        <v>0</v>
      </c>
    </row>
    <row r="187" spans="1:8" ht="30" x14ac:dyDescent="0.2">
      <c r="B187" s="45"/>
      <c r="C187" s="52">
        <v>26</v>
      </c>
      <c r="D187" s="47" t="s">
        <v>124</v>
      </c>
      <c r="E187" s="48"/>
      <c r="F187" s="6"/>
      <c r="G187" s="49"/>
      <c r="H187" s="112">
        <f>+H188+H208+H213+H216</f>
        <v>0</v>
      </c>
    </row>
    <row r="188" spans="1:8" s="120" customFormat="1" ht="15" x14ac:dyDescent="0.2">
      <c r="A188" s="118"/>
      <c r="B188" s="103"/>
      <c r="C188" s="86">
        <v>26.01</v>
      </c>
      <c r="D188" s="145" t="s">
        <v>107</v>
      </c>
      <c r="E188" s="141"/>
      <c r="F188" s="142"/>
      <c r="G188" s="146"/>
      <c r="H188" s="127">
        <f>+SUM(H189:H207)</f>
        <v>0</v>
      </c>
    </row>
    <row r="189" spans="1:8" ht="171" x14ac:dyDescent="0.2">
      <c r="B189" s="76" t="s">
        <v>288</v>
      </c>
      <c r="C189" s="90">
        <v>26.02</v>
      </c>
      <c r="D189" s="92" t="s">
        <v>503</v>
      </c>
      <c r="E189" s="78" t="s">
        <v>108</v>
      </c>
      <c r="F189" s="18">
        <v>1</v>
      </c>
      <c r="G189" s="43"/>
      <c r="H189" s="111">
        <f t="shared" si="3"/>
        <v>0</v>
      </c>
    </row>
    <row r="190" spans="1:8" ht="57" x14ac:dyDescent="0.2">
      <c r="B190" s="76" t="s">
        <v>289</v>
      </c>
      <c r="C190" s="90">
        <v>26.03</v>
      </c>
      <c r="D190" s="68" t="s">
        <v>414</v>
      </c>
      <c r="E190" s="78" t="s">
        <v>121</v>
      </c>
      <c r="F190" s="18">
        <v>86</v>
      </c>
      <c r="G190" s="43"/>
      <c r="H190" s="111">
        <f t="shared" si="3"/>
        <v>0</v>
      </c>
    </row>
    <row r="191" spans="1:8" ht="57" x14ac:dyDescent="0.2">
      <c r="B191" s="76" t="s">
        <v>289</v>
      </c>
      <c r="C191" s="90">
        <v>26.04</v>
      </c>
      <c r="D191" s="68" t="s">
        <v>125</v>
      </c>
      <c r="E191" s="78" t="s">
        <v>108</v>
      </c>
      <c r="F191" s="18">
        <v>2</v>
      </c>
      <c r="G191" s="43"/>
      <c r="H191" s="111">
        <f t="shared" si="3"/>
        <v>0</v>
      </c>
    </row>
    <row r="192" spans="1:8" ht="142.5" x14ac:dyDescent="0.2">
      <c r="B192" s="82" t="s">
        <v>290</v>
      </c>
      <c r="C192" s="90">
        <v>26.05</v>
      </c>
      <c r="D192" s="59" t="s">
        <v>291</v>
      </c>
      <c r="E192" s="78" t="s">
        <v>108</v>
      </c>
      <c r="F192" s="18">
        <v>1</v>
      </c>
      <c r="G192" s="43"/>
      <c r="H192" s="111">
        <f t="shared" si="3"/>
        <v>0</v>
      </c>
    </row>
    <row r="193" spans="2:8" ht="142.5" x14ac:dyDescent="0.2">
      <c r="B193" s="82" t="s">
        <v>292</v>
      </c>
      <c r="C193" s="90">
        <v>26.06</v>
      </c>
      <c r="D193" s="59" t="s">
        <v>293</v>
      </c>
      <c r="E193" s="78" t="s">
        <v>108</v>
      </c>
      <c r="F193" s="18">
        <v>1</v>
      </c>
      <c r="G193" s="43"/>
      <c r="H193" s="111">
        <f t="shared" si="3"/>
        <v>0</v>
      </c>
    </row>
    <row r="194" spans="2:8" ht="85.5" x14ac:dyDescent="0.2">
      <c r="B194" s="82" t="s">
        <v>294</v>
      </c>
      <c r="C194" s="90">
        <v>26.07</v>
      </c>
      <c r="D194" s="59" t="s">
        <v>295</v>
      </c>
      <c r="E194" s="78" t="s">
        <v>108</v>
      </c>
      <c r="F194" s="18">
        <v>1</v>
      </c>
      <c r="G194" s="43"/>
      <c r="H194" s="111">
        <f t="shared" si="3"/>
        <v>0</v>
      </c>
    </row>
    <row r="195" spans="2:8" ht="114" x14ac:dyDescent="0.2">
      <c r="B195" s="82" t="s">
        <v>296</v>
      </c>
      <c r="C195" s="90">
        <v>26.08</v>
      </c>
      <c r="D195" s="59" t="s">
        <v>297</v>
      </c>
      <c r="E195" s="78" t="s">
        <v>108</v>
      </c>
      <c r="F195" s="18">
        <v>1</v>
      </c>
      <c r="G195" s="43"/>
      <c r="H195" s="111">
        <f t="shared" si="3"/>
        <v>0</v>
      </c>
    </row>
    <row r="196" spans="2:8" ht="114" x14ac:dyDescent="0.2">
      <c r="B196" s="82" t="s">
        <v>298</v>
      </c>
      <c r="C196" s="90">
        <v>26.09</v>
      </c>
      <c r="D196" s="59" t="s">
        <v>299</v>
      </c>
      <c r="E196" s="78" t="s">
        <v>108</v>
      </c>
      <c r="F196" s="18">
        <v>1</v>
      </c>
      <c r="G196" s="43"/>
      <c r="H196" s="111">
        <f t="shared" si="3"/>
        <v>0</v>
      </c>
    </row>
    <row r="197" spans="2:8" ht="94.5" customHeight="1" x14ac:dyDescent="0.2">
      <c r="B197" s="82" t="s">
        <v>300</v>
      </c>
      <c r="C197" s="90">
        <v>26.1</v>
      </c>
      <c r="D197" s="59" t="s">
        <v>303</v>
      </c>
      <c r="E197" s="78" t="s">
        <v>108</v>
      </c>
      <c r="F197" s="18">
        <v>1</v>
      </c>
      <c r="G197" s="43"/>
      <c r="H197" s="111">
        <f t="shared" si="3"/>
        <v>0</v>
      </c>
    </row>
    <row r="198" spans="2:8" ht="85.5" x14ac:dyDescent="0.2">
      <c r="B198" s="82" t="s">
        <v>301</v>
      </c>
      <c r="C198" s="90">
        <v>26.11</v>
      </c>
      <c r="D198" s="59" t="s">
        <v>302</v>
      </c>
      <c r="E198" s="78" t="s">
        <v>108</v>
      </c>
      <c r="F198" s="18">
        <v>1</v>
      </c>
      <c r="G198" s="43"/>
      <c r="H198" s="111">
        <f t="shared" si="3"/>
        <v>0</v>
      </c>
    </row>
    <row r="199" spans="2:8" ht="99.75" x14ac:dyDescent="0.2">
      <c r="B199" s="82" t="s">
        <v>304</v>
      </c>
      <c r="C199" s="90">
        <v>26.12</v>
      </c>
      <c r="D199" s="59" t="s">
        <v>305</v>
      </c>
      <c r="E199" s="78" t="s">
        <v>108</v>
      </c>
      <c r="F199" s="18">
        <v>1</v>
      </c>
      <c r="G199" s="43"/>
      <c r="H199" s="111">
        <f t="shared" si="3"/>
        <v>0</v>
      </c>
    </row>
    <row r="200" spans="2:8" ht="99.75" x14ac:dyDescent="0.2">
      <c r="B200" s="79" t="s">
        <v>306</v>
      </c>
      <c r="C200" s="90">
        <v>26.13</v>
      </c>
      <c r="D200" s="58" t="s">
        <v>307</v>
      </c>
      <c r="E200" s="78" t="s">
        <v>108</v>
      </c>
      <c r="F200" s="18">
        <v>1</v>
      </c>
      <c r="G200" s="43"/>
      <c r="H200" s="111">
        <f t="shared" si="3"/>
        <v>0</v>
      </c>
    </row>
    <row r="201" spans="2:8" ht="99.75" x14ac:dyDescent="0.2">
      <c r="B201" s="79" t="s">
        <v>308</v>
      </c>
      <c r="C201" s="90">
        <v>26.14</v>
      </c>
      <c r="D201" s="91" t="s">
        <v>309</v>
      </c>
      <c r="E201" s="78" t="s">
        <v>108</v>
      </c>
      <c r="F201" s="18">
        <v>1</v>
      </c>
      <c r="G201" s="43"/>
      <c r="H201" s="111">
        <f t="shared" si="3"/>
        <v>0</v>
      </c>
    </row>
    <row r="202" spans="2:8" ht="142.5" x14ac:dyDescent="0.2">
      <c r="B202" s="79" t="s">
        <v>310</v>
      </c>
      <c r="C202" s="90">
        <v>26.15</v>
      </c>
      <c r="D202" s="59" t="s">
        <v>311</v>
      </c>
      <c r="E202" s="78" t="s">
        <v>108</v>
      </c>
      <c r="F202" s="18">
        <v>1</v>
      </c>
      <c r="G202" s="43"/>
      <c r="H202" s="111">
        <f t="shared" si="3"/>
        <v>0</v>
      </c>
    </row>
    <row r="203" spans="2:8" ht="85.5" x14ac:dyDescent="0.2">
      <c r="B203" s="79" t="s">
        <v>312</v>
      </c>
      <c r="C203" s="90">
        <v>26.16</v>
      </c>
      <c r="D203" s="59" t="s">
        <v>313</v>
      </c>
      <c r="E203" s="78" t="s">
        <v>108</v>
      </c>
      <c r="F203" s="18">
        <v>1</v>
      </c>
      <c r="G203" s="43"/>
      <c r="H203" s="111">
        <f t="shared" si="3"/>
        <v>0</v>
      </c>
    </row>
    <row r="204" spans="2:8" ht="57" x14ac:dyDescent="0.2">
      <c r="B204" s="79" t="s">
        <v>314</v>
      </c>
      <c r="C204" s="90">
        <v>26.17</v>
      </c>
      <c r="D204" s="59" t="s">
        <v>315</v>
      </c>
      <c r="E204" s="78" t="s">
        <v>30</v>
      </c>
      <c r="F204" s="18">
        <v>40</v>
      </c>
      <c r="G204" s="43"/>
      <c r="H204" s="111">
        <f t="shared" ref="H204:H269" si="4">+F204*G204</f>
        <v>0</v>
      </c>
    </row>
    <row r="205" spans="2:8" ht="57" x14ac:dyDescent="0.2">
      <c r="B205" s="79" t="s">
        <v>316</v>
      </c>
      <c r="C205" s="90">
        <v>26.18</v>
      </c>
      <c r="D205" s="59" t="s">
        <v>317</v>
      </c>
      <c r="E205" s="78" t="s">
        <v>108</v>
      </c>
      <c r="F205" s="18">
        <v>3</v>
      </c>
      <c r="G205" s="43"/>
      <c r="H205" s="111">
        <f t="shared" si="4"/>
        <v>0</v>
      </c>
    </row>
    <row r="206" spans="2:8" ht="99.75" x14ac:dyDescent="0.2">
      <c r="B206" s="79" t="s">
        <v>318</v>
      </c>
      <c r="C206" s="90">
        <v>26.19</v>
      </c>
      <c r="D206" s="58" t="s">
        <v>319</v>
      </c>
      <c r="E206" s="78" t="s">
        <v>108</v>
      </c>
      <c r="F206" s="18">
        <v>1</v>
      </c>
      <c r="G206" s="43"/>
      <c r="H206" s="111">
        <f t="shared" si="4"/>
        <v>0</v>
      </c>
    </row>
    <row r="207" spans="2:8" ht="85.5" x14ac:dyDescent="0.2">
      <c r="B207" s="79" t="s">
        <v>320</v>
      </c>
      <c r="C207" s="90">
        <v>26.2</v>
      </c>
      <c r="D207" s="59" t="s">
        <v>321</v>
      </c>
      <c r="E207" s="78" t="s">
        <v>108</v>
      </c>
      <c r="F207" s="18">
        <v>1</v>
      </c>
      <c r="G207" s="43"/>
      <c r="H207" s="111">
        <f t="shared" si="4"/>
        <v>0</v>
      </c>
    </row>
    <row r="208" spans="2:8" ht="15" x14ac:dyDescent="0.2">
      <c r="B208" s="45"/>
      <c r="C208" s="52">
        <v>27</v>
      </c>
      <c r="D208" s="47" t="s">
        <v>111</v>
      </c>
      <c r="E208" s="48"/>
      <c r="F208" s="6"/>
      <c r="G208" s="49"/>
      <c r="H208" s="112">
        <f>+SUM(H209:H212)</f>
        <v>0</v>
      </c>
    </row>
    <row r="209" spans="2:8" ht="71.25" x14ac:dyDescent="0.2">
      <c r="B209" s="76" t="s">
        <v>322</v>
      </c>
      <c r="C209" s="90">
        <v>27.01</v>
      </c>
      <c r="D209" s="59" t="s">
        <v>112</v>
      </c>
      <c r="E209" s="78" t="s">
        <v>108</v>
      </c>
      <c r="F209" s="18">
        <v>1</v>
      </c>
      <c r="G209" s="43"/>
      <c r="H209" s="111">
        <f t="shared" si="4"/>
        <v>0</v>
      </c>
    </row>
    <row r="210" spans="2:8" ht="28.5" x14ac:dyDescent="0.2">
      <c r="B210" s="76" t="s">
        <v>126</v>
      </c>
      <c r="C210" s="90">
        <v>27.02</v>
      </c>
      <c r="D210" s="59" t="s">
        <v>127</v>
      </c>
      <c r="E210" s="78" t="s">
        <v>108</v>
      </c>
      <c r="F210" s="18">
        <v>1</v>
      </c>
      <c r="G210" s="43"/>
      <c r="H210" s="111">
        <f t="shared" si="4"/>
        <v>0</v>
      </c>
    </row>
    <row r="211" spans="2:8" ht="128.25" x14ac:dyDescent="0.2">
      <c r="B211" s="57" t="s">
        <v>271</v>
      </c>
      <c r="C211" s="97">
        <v>27.03</v>
      </c>
      <c r="D211" s="95" t="s">
        <v>219</v>
      </c>
      <c r="E211" s="50" t="s">
        <v>108</v>
      </c>
      <c r="F211" s="21">
        <v>1</v>
      </c>
      <c r="G211" s="43"/>
      <c r="H211" s="111">
        <f t="shared" si="4"/>
        <v>0</v>
      </c>
    </row>
    <row r="212" spans="2:8" ht="71.25" x14ac:dyDescent="0.2">
      <c r="B212" s="76" t="s">
        <v>323</v>
      </c>
      <c r="C212" s="90">
        <v>27.04</v>
      </c>
      <c r="D212" s="95" t="s">
        <v>128</v>
      </c>
      <c r="E212" s="78" t="s">
        <v>108</v>
      </c>
      <c r="F212" s="18">
        <v>1</v>
      </c>
      <c r="G212" s="43"/>
      <c r="H212" s="111">
        <f t="shared" si="4"/>
        <v>0</v>
      </c>
    </row>
    <row r="213" spans="2:8" ht="15" x14ac:dyDescent="0.2">
      <c r="B213" s="45"/>
      <c r="C213" s="52">
        <v>28</v>
      </c>
      <c r="D213" s="47" t="s">
        <v>115</v>
      </c>
      <c r="E213" s="48"/>
      <c r="F213" s="6"/>
      <c r="G213" s="49"/>
      <c r="H213" s="112">
        <f>+SUM(H214:H215)</f>
        <v>0</v>
      </c>
    </row>
    <row r="214" spans="2:8" ht="228" x14ac:dyDescent="0.2">
      <c r="B214" s="76" t="s">
        <v>324</v>
      </c>
      <c r="C214" s="90">
        <v>28.01</v>
      </c>
      <c r="D214" s="91" t="s">
        <v>426</v>
      </c>
      <c r="E214" s="78" t="s">
        <v>108</v>
      </c>
      <c r="F214" s="18">
        <v>1</v>
      </c>
      <c r="G214" s="43"/>
      <c r="H214" s="111">
        <f t="shared" si="4"/>
        <v>0</v>
      </c>
    </row>
    <row r="215" spans="2:8" ht="128.25" x14ac:dyDescent="0.2">
      <c r="B215" s="82" t="s">
        <v>280</v>
      </c>
      <c r="C215" s="90">
        <v>28.02</v>
      </c>
      <c r="D215" s="95" t="s">
        <v>165</v>
      </c>
      <c r="E215" s="78" t="s">
        <v>108</v>
      </c>
      <c r="F215" s="18">
        <v>1</v>
      </c>
      <c r="G215" s="43"/>
      <c r="H215" s="111">
        <f t="shared" si="4"/>
        <v>0</v>
      </c>
    </row>
    <row r="216" spans="2:8" ht="15" x14ac:dyDescent="0.2">
      <c r="B216" s="45"/>
      <c r="C216" s="52">
        <v>29</v>
      </c>
      <c r="D216" s="47" t="s">
        <v>120</v>
      </c>
      <c r="E216" s="48"/>
      <c r="F216" s="6"/>
      <c r="G216" s="49"/>
      <c r="H216" s="112">
        <f>+SUM(H217:H219)</f>
        <v>0</v>
      </c>
    </row>
    <row r="217" spans="2:8" ht="71.25" x14ac:dyDescent="0.2">
      <c r="B217" s="76" t="s">
        <v>284</v>
      </c>
      <c r="C217" s="90">
        <v>29.01</v>
      </c>
      <c r="D217" s="92" t="s">
        <v>427</v>
      </c>
      <c r="E217" s="78" t="s">
        <v>121</v>
      </c>
      <c r="F217" s="18">
        <v>90</v>
      </c>
      <c r="G217" s="43"/>
      <c r="H217" s="111">
        <f t="shared" si="4"/>
        <v>0</v>
      </c>
    </row>
    <row r="218" spans="2:8" ht="114" x14ac:dyDescent="0.2">
      <c r="B218" s="76" t="s">
        <v>486</v>
      </c>
      <c r="C218" s="90">
        <v>29.02</v>
      </c>
      <c r="D218" s="92" t="s">
        <v>428</v>
      </c>
      <c r="E218" s="78" t="s">
        <v>121</v>
      </c>
      <c r="F218" s="18">
        <v>90</v>
      </c>
      <c r="G218" s="43"/>
      <c r="H218" s="111">
        <f t="shared" si="4"/>
        <v>0</v>
      </c>
    </row>
    <row r="219" spans="2:8" ht="78.75" customHeight="1" x14ac:dyDescent="0.2">
      <c r="B219" s="82" t="s">
        <v>487</v>
      </c>
      <c r="C219" s="90">
        <v>29.03</v>
      </c>
      <c r="D219" s="87" t="s">
        <v>475</v>
      </c>
      <c r="E219" s="78" t="s">
        <v>121</v>
      </c>
      <c r="F219" s="18">
        <v>60</v>
      </c>
      <c r="G219" s="43"/>
      <c r="H219" s="111">
        <f t="shared" si="4"/>
        <v>0</v>
      </c>
    </row>
    <row r="220" spans="2:8" ht="15" x14ac:dyDescent="0.2">
      <c r="B220" s="45"/>
      <c r="C220" s="52">
        <v>30</v>
      </c>
      <c r="D220" s="47" t="s">
        <v>129</v>
      </c>
      <c r="E220" s="48"/>
      <c r="F220" s="6"/>
      <c r="G220" s="49"/>
      <c r="H220" s="112">
        <f>+SUM(H221:H226)</f>
        <v>0</v>
      </c>
    </row>
    <row r="221" spans="2:8" ht="99.75" x14ac:dyDescent="0.2">
      <c r="B221" s="82" t="s">
        <v>239</v>
      </c>
      <c r="C221" s="90">
        <v>30.01</v>
      </c>
      <c r="D221" s="59" t="s">
        <v>429</v>
      </c>
      <c r="E221" s="78" t="s">
        <v>108</v>
      </c>
      <c r="F221" s="18">
        <v>1</v>
      </c>
      <c r="G221" s="43"/>
      <c r="H221" s="111">
        <f t="shared" si="4"/>
        <v>0</v>
      </c>
    </row>
    <row r="222" spans="2:8" ht="242.25" x14ac:dyDescent="0.2">
      <c r="B222" s="82" t="s">
        <v>239</v>
      </c>
      <c r="C222" s="90">
        <v>30.02</v>
      </c>
      <c r="D222" s="91" t="s">
        <v>220</v>
      </c>
      <c r="E222" s="78" t="s">
        <v>108</v>
      </c>
      <c r="F222" s="18">
        <v>1</v>
      </c>
      <c r="G222" s="43"/>
      <c r="H222" s="111">
        <f t="shared" si="4"/>
        <v>0</v>
      </c>
    </row>
    <row r="223" spans="2:8" ht="114" x14ac:dyDescent="0.2">
      <c r="B223" s="82" t="s">
        <v>239</v>
      </c>
      <c r="C223" s="90">
        <v>30.03</v>
      </c>
      <c r="D223" s="95" t="s">
        <v>130</v>
      </c>
      <c r="E223" s="78" t="s">
        <v>108</v>
      </c>
      <c r="F223" s="18">
        <v>1</v>
      </c>
      <c r="G223" s="43"/>
      <c r="H223" s="111">
        <f t="shared" si="4"/>
        <v>0</v>
      </c>
    </row>
    <row r="224" spans="2:8" ht="71.25" x14ac:dyDescent="0.2">
      <c r="B224" s="82" t="s">
        <v>239</v>
      </c>
      <c r="C224" s="90">
        <v>30.04</v>
      </c>
      <c r="D224" s="95" t="s">
        <v>221</v>
      </c>
      <c r="E224" s="78" t="s">
        <v>108</v>
      </c>
      <c r="F224" s="18">
        <v>1</v>
      </c>
      <c r="G224" s="43"/>
      <c r="H224" s="111">
        <f t="shared" si="4"/>
        <v>0</v>
      </c>
    </row>
    <row r="225" spans="1:9" ht="71.25" x14ac:dyDescent="0.2">
      <c r="B225" s="82" t="s">
        <v>239</v>
      </c>
      <c r="C225" s="90">
        <v>30.05</v>
      </c>
      <c r="D225" s="95" t="s">
        <v>222</v>
      </c>
      <c r="E225" s="78" t="s">
        <v>108</v>
      </c>
      <c r="F225" s="18">
        <v>1</v>
      </c>
      <c r="G225" s="43"/>
      <c r="H225" s="111">
        <f t="shared" si="4"/>
        <v>0</v>
      </c>
    </row>
    <row r="226" spans="1:9" ht="57" x14ac:dyDescent="0.2">
      <c r="B226" s="82" t="s">
        <v>239</v>
      </c>
      <c r="C226" s="90">
        <v>30.06</v>
      </c>
      <c r="D226" s="95" t="s">
        <v>131</v>
      </c>
      <c r="E226" s="78" t="s">
        <v>108</v>
      </c>
      <c r="F226" s="18">
        <v>1</v>
      </c>
      <c r="G226" s="43"/>
      <c r="H226" s="111">
        <f t="shared" si="4"/>
        <v>0</v>
      </c>
    </row>
    <row r="227" spans="1:9" ht="15" x14ac:dyDescent="0.2">
      <c r="B227" s="45"/>
      <c r="C227" s="52">
        <v>31</v>
      </c>
      <c r="D227" s="47" t="s">
        <v>132</v>
      </c>
      <c r="E227" s="48"/>
      <c r="F227" s="6"/>
      <c r="G227" s="49"/>
      <c r="H227" s="112">
        <f>+SUM(H228:H233)</f>
        <v>0</v>
      </c>
    </row>
    <row r="228" spans="1:9" ht="57" x14ac:dyDescent="0.2">
      <c r="B228" s="82" t="s">
        <v>504</v>
      </c>
      <c r="C228" s="86">
        <v>31.01</v>
      </c>
      <c r="D228" s="96" t="s">
        <v>469</v>
      </c>
      <c r="E228" s="78" t="s">
        <v>470</v>
      </c>
      <c r="F228" s="18">
        <v>1</v>
      </c>
      <c r="G228" s="43"/>
      <c r="H228" s="111">
        <f t="shared" si="4"/>
        <v>0</v>
      </c>
    </row>
    <row r="229" spans="1:9" ht="57" x14ac:dyDescent="0.2">
      <c r="B229" s="82" t="s">
        <v>506</v>
      </c>
      <c r="C229" s="86">
        <v>31.02</v>
      </c>
      <c r="D229" s="96" t="s">
        <v>133</v>
      </c>
      <c r="E229" s="78" t="s">
        <v>108</v>
      </c>
      <c r="F229" s="18">
        <v>1</v>
      </c>
      <c r="G229" s="43"/>
      <c r="H229" s="111">
        <f t="shared" si="4"/>
        <v>0</v>
      </c>
      <c r="I229" s="159"/>
    </row>
    <row r="230" spans="1:9" ht="57" x14ac:dyDescent="0.2">
      <c r="B230" s="82" t="s">
        <v>505</v>
      </c>
      <c r="C230" s="86">
        <v>31.03</v>
      </c>
      <c r="D230" s="59" t="s">
        <v>471</v>
      </c>
      <c r="E230" s="78" t="s">
        <v>108</v>
      </c>
      <c r="F230" s="18">
        <v>1</v>
      </c>
      <c r="G230" s="43"/>
      <c r="H230" s="111">
        <f t="shared" si="4"/>
        <v>0</v>
      </c>
      <c r="I230" s="159"/>
    </row>
    <row r="231" spans="1:9" ht="57" x14ac:dyDescent="0.2">
      <c r="B231" s="82" t="s">
        <v>504</v>
      </c>
      <c r="C231" s="86">
        <v>31.04</v>
      </c>
      <c r="D231" s="59" t="s">
        <v>472</v>
      </c>
      <c r="E231" s="78" t="s">
        <v>108</v>
      </c>
      <c r="F231" s="18">
        <v>1</v>
      </c>
      <c r="G231" s="43"/>
      <c r="H231" s="111">
        <f t="shared" si="4"/>
        <v>0</v>
      </c>
      <c r="I231" s="159"/>
    </row>
    <row r="232" spans="1:9" ht="57" x14ac:dyDescent="0.2">
      <c r="B232" s="82" t="s">
        <v>504</v>
      </c>
      <c r="C232" s="86">
        <v>31.05</v>
      </c>
      <c r="D232" s="59" t="s">
        <v>473</v>
      </c>
      <c r="E232" s="78" t="s">
        <v>108</v>
      </c>
      <c r="F232" s="18">
        <v>1</v>
      </c>
      <c r="G232" s="43"/>
      <c r="H232" s="111">
        <f t="shared" si="4"/>
        <v>0</v>
      </c>
      <c r="I232" s="159"/>
    </row>
    <row r="233" spans="1:9" ht="57" x14ac:dyDescent="0.2">
      <c r="B233" s="82" t="s">
        <v>504</v>
      </c>
      <c r="C233" s="86">
        <v>31.06</v>
      </c>
      <c r="D233" s="115" t="s">
        <v>474</v>
      </c>
      <c r="E233" s="78" t="s">
        <v>108</v>
      </c>
      <c r="F233" s="18">
        <v>2</v>
      </c>
      <c r="G233" s="43"/>
      <c r="H233" s="111">
        <f t="shared" si="4"/>
        <v>0</v>
      </c>
      <c r="I233" s="159"/>
    </row>
    <row r="234" spans="1:9" ht="15" x14ac:dyDescent="0.2">
      <c r="B234" s="45"/>
      <c r="C234" s="52">
        <v>32</v>
      </c>
      <c r="D234" s="47" t="s">
        <v>134</v>
      </c>
      <c r="E234" s="48"/>
      <c r="F234" s="6"/>
      <c r="G234" s="49"/>
      <c r="H234" s="112">
        <f>+SUM(H235:H237)</f>
        <v>0</v>
      </c>
    </row>
    <row r="235" spans="1:9" ht="142.5" x14ac:dyDescent="0.2">
      <c r="B235" s="57" t="s">
        <v>325</v>
      </c>
      <c r="C235" s="97">
        <v>32.01</v>
      </c>
      <c r="D235" s="68" t="s">
        <v>223</v>
      </c>
      <c r="E235" s="98" t="s">
        <v>108</v>
      </c>
      <c r="F235" s="22">
        <v>1</v>
      </c>
      <c r="G235" s="43"/>
      <c r="H235" s="111">
        <f t="shared" si="4"/>
        <v>0</v>
      </c>
    </row>
    <row r="236" spans="1:9" ht="85.5" x14ac:dyDescent="0.2">
      <c r="B236" s="88" t="s">
        <v>325</v>
      </c>
      <c r="C236" s="89">
        <v>32.020000000000003</v>
      </c>
      <c r="D236" s="87" t="s">
        <v>509</v>
      </c>
      <c r="E236" s="98" t="s">
        <v>108</v>
      </c>
      <c r="F236" s="22">
        <v>1</v>
      </c>
      <c r="G236" s="43"/>
      <c r="H236" s="111">
        <f t="shared" si="4"/>
        <v>0</v>
      </c>
    </row>
    <row r="237" spans="1:9" ht="57" x14ac:dyDescent="0.2">
      <c r="B237" s="88" t="s">
        <v>325</v>
      </c>
      <c r="C237" s="89">
        <v>32.03</v>
      </c>
      <c r="D237" s="59" t="s">
        <v>235</v>
      </c>
      <c r="E237" s="98" t="s">
        <v>108</v>
      </c>
      <c r="F237" s="22">
        <v>1</v>
      </c>
      <c r="G237" s="43"/>
      <c r="H237" s="111">
        <f t="shared" si="4"/>
        <v>0</v>
      </c>
    </row>
    <row r="238" spans="1:9" ht="30" x14ac:dyDescent="0.2">
      <c r="B238" s="45"/>
      <c r="C238" s="52">
        <v>33</v>
      </c>
      <c r="D238" s="47" t="s">
        <v>135</v>
      </c>
      <c r="E238" s="48"/>
      <c r="F238" s="6"/>
      <c r="G238" s="49"/>
      <c r="H238" s="112">
        <f>+H239+H258+H264+H306+H270</f>
        <v>0</v>
      </c>
    </row>
    <row r="239" spans="1:9" s="120" customFormat="1" ht="15" x14ac:dyDescent="0.2">
      <c r="A239" s="118"/>
      <c r="B239" s="103"/>
      <c r="C239" s="86">
        <v>33.01</v>
      </c>
      <c r="D239" s="145" t="s">
        <v>107</v>
      </c>
      <c r="E239" s="137"/>
      <c r="F239" s="138"/>
      <c r="G239" s="139"/>
      <c r="H239" s="140">
        <f>+SUM(H240:H257)</f>
        <v>0</v>
      </c>
    </row>
    <row r="240" spans="1:9" ht="185.25" x14ac:dyDescent="0.2">
      <c r="B240" s="82" t="s">
        <v>383</v>
      </c>
      <c r="C240" s="86">
        <v>33.020000000000003</v>
      </c>
      <c r="D240" s="59" t="s">
        <v>488</v>
      </c>
      <c r="E240" s="78" t="s">
        <v>108</v>
      </c>
      <c r="F240" s="18">
        <v>3</v>
      </c>
      <c r="G240" s="43"/>
      <c r="H240" s="111">
        <f t="shared" si="4"/>
        <v>0</v>
      </c>
    </row>
    <row r="241" spans="2:8" ht="171" x14ac:dyDescent="0.2">
      <c r="B241" s="82" t="s">
        <v>382</v>
      </c>
      <c r="C241" s="86">
        <v>33.03</v>
      </c>
      <c r="D241" s="59" t="s">
        <v>411</v>
      </c>
      <c r="E241" s="78" t="s">
        <v>108</v>
      </c>
      <c r="F241" s="18">
        <v>6</v>
      </c>
      <c r="G241" s="43"/>
      <c r="H241" s="111">
        <f t="shared" si="4"/>
        <v>0</v>
      </c>
    </row>
    <row r="242" spans="2:8" ht="171" x14ac:dyDescent="0.2">
      <c r="B242" s="79" t="s">
        <v>384</v>
      </c>
      <c r="C242" s="94">
        <v>33.04</v>
      </c>
      <c r="D242" s="58" t="s">
        <v>409</v>
      </c>
      <c r="E242" s="78" t="s">
        <v>108</v>
      </c>
      <c r="F242" s="18">
        <v>5</v>
      </c>
      <c r="G242" s="43"/>
      <c r="H242" s="111">
        <f t="shared" si="4"/>
        <v>0</v>
      </c>
    </row>
    <row r="243" spans="2:8" ht="171" x14ac:dyDescent="0.2">
      <c r="B243" s="82" t="s">
        <v>385</v>
      </c>
      <c r="C243" s="86">
        <v>33.049999999999997</v>
      </c>
      <c r="D243" s="59" t="s">
        <v>387</v>
      </c>
      <c r="E243" s="78" t="s">
        <v>108</v>
      </c>
      <c r="F243" s="18">
        <v>1</v>
      </c>
      <c r="G243" s="43"/>
      <c r="H243" s="111">
        <f t="shared" si="4"/>
        <v>0</v>
      </c>
    </row>
    <row r="244" spans="2:8" ht="171" x14ac:dyDescent="0.2">
      <c r="B244" s="82" t="s">
        <v>386</v>
      </c>
      <c r="C244" s="86">
        <v>33.06</v>
      </c>
      <c r="D244" s="59" t="s">
        <v>390</v>
      </c>
      <c r="E244" s="78" t="s">
        <v>108</v>
      </c>
      <c r="F244" s="18">
        <v>3</v>
      </c>
      <c r="G244" s="43"/>
      <c r="H244" s="111">
        <f t="shared" si="4"/>
        <v>0</v>
      </c>
    </row>
    <row r="245" spans="2:8" ht="171" x14ac:dyDescent="0.2">
      <c r="B245" s="79" t="s">
        <v>388</v>
      </c>
      <c r="C245" s="94">
        <v>33.07</v>
      </c>
      <c r="D245" s="59" t="s">
        <v>389</v>
      </c>
      <c r="E245" s="78" t="s">
        <v>108</v>
      </c>
      <c r="F245" s="18">
        <v>3</v>
      </c>
      <c r="G245" s="43"/>
      <c r="H245" s="111">
        <f t="shared" si="4"/>
        <v>0</v>
      </c>
    </row>
    <row r="246" spans="2:8" ht="128.25" x14ac:dyDescent="0.2">
      <c r="B246" s="79" t="s">
        <v>392</v>
      </c>
      <c r="C246" s="94">
        <v>33.08</v>
      </c>
      <c r="D246" s="59" t="s">
        <v>391</v>
      </c>
      <c r="E246" s="78" t="s">
        <v>108</v>
      </c>
      <c r="F246" s="18">
        <v>7</v>
      </c>
      <c r="G246" s="43"/>
      <c r="H246" s="111">
        <f t="shared" si="4"/>
        <v>0</v>
      </c>
    </row>
    <row r="247" spans="2:8" ht="185.25" x14ac:dyDescent="0.2">
      <c r="B247" s="79" t="s">
        <v>326</v>
      </c>
      <c r="C247" s="94">
        <v>33.090000000000003</v>
      </c>
      <c r="D247" s="58" t="s">
        <v>413</v>
      </c>
      <c r="E247" s="78" t="s">
        <v>108</v>
      </c>
      <c r="F247" s="18">
        <v>3</v>
      </c>
      <c r="G247" s="43"/>
      <c r="H247" s="111">
        <f t="shared" si="4"/>
        <v>0</v>
      </c>
    </row>
    <row r="248" spans="2:8" ht="185.25" x14ac:dyDescent="0.2">
      <c r="B248" s="79" t="s">
        <v>393</v>
      </c>
      <c r="C248" s="94">
        <v>33.1</v>
      </c>
      <c r="D248" s="59" t="s">
        <v>410</v>
      </c>
      <c r="E248" s="78" t="s">
        <v>108</v>
      </c>
      <c r="F248" s="18">
        <v>3</v>
      </c>
      <c r="G248" s="43"/>
      <c r="H248" s="111">
        <f t="shared" si="4"/>
        <v>0</v>
      </c>
    </row>
    <row r="249" spans="2:8" ht="57" x14ac:dyDescent="0.2">
      <c r="B249" s="79" t="s">
        <v>397</v>
      </c>
      <c r="C249" s="94">
        <v>33.11</v>
      </c>
      <c r="D249" s="59" t="s">
        <v>412</v>
      </c>
      <c r="E249" s="78" t="s">
        <v>108</v>
      </c>
      <c r="F249" s="18">
        <v>3</v>
      </c>
      <c r="G249" s="43"/>
      <c r="H249" s="111">
        <f t="shared" si="4"/>
        <v>0</v>
      </c>
    </row>
    <row r="250" spans="2:8" ht="171" x14ac:dyDescent="0.2">
      <c r="B250" s="79" t="s">
        <v>395</v>
      </c>
      <c r="C250" s="94">
        <v>33.119999999999997</v>
      </c>
      <c r="D250" s="58" t="s">
        <v>394</v>
      </c>
      <c r="E250" s="78" t="s">
        <v>108</v>
      </c>
      <c r="F250" s="18">
        <v>3</v>
      </c>
      <c r="G250" s="43"/>
      <c r="H250" s="111">
        <f t="shared" si="4"/>
        <v>0</v>
      </c>
    </row>
    <row r="251" spans="2:8" ht="57" x14ac:dyDescent="0.2">
      <c r="B251" s="79" t="s">
        <v>396</v>
      </c>
      <c r="C251" s="94">
        <v>33.130000000000003</v>
      </c>
      <c r="D251" s="59" t="s">
        <v>464</v>
      </c>
      <c r="E251" s="78" t="s">
        <v>108</v>
      </c>
      <c r="F251" s="18">
        <v>1</v>
      </c>
      <c r="G251" s="43"/>
      <c r="H251" s="111">
        <f t="shared" si="4"/>
        <v>0</v>
      </c>
    </row>
    <row r="252" spans="2:8" ht="171" x14ac:dyDescent="0.2">
      <c r="B252" s="79" t="s">
        <v>399</v>
      </c>
      <c r="C252" s="94">
        <v>33.14</v>
      </c>
      <c r="D252" s="59" t="s">
        <v>398</v>
      </c>
      <c r="E252" s="78" t="s">
        <v>108</v>
      </c>
      <c r="F252" s="18">
        <v>1</v>
      </c>
      <c r="G252" s="43"/>
      <c r="H252" s="111">
        <f t="shared" si="4"/>
        <v>0</v>
      </c>
    </row>
    <row r="253" spans="2:8" ht="171" x14ac:dyDescent="0.2">
      <c r="B253" s="79" t="s">
        <v>401</v>
      </c>
      <c r="C253" s="94">
        <v>33.15</v>
      </c>
      <c r="D253" s="59" t="s">
        <v>400</v>
      </c>
      <c r="E253" s="78" t="s">
        <v>108</v>
      </c>
      <c r="F253" s="18">
        <v>1</v>
      </c>
      <c r="G253" s="43"/>
      <c r="H253" s="111">
        <f t="shared" si="4"/>
        <v>0</v>
      </c>
    </row>
    <row r="254" spans="2:8" ht="171" x14ac:dyDescent="0.2">
      <c r="B254" s="79" t="s">
        <v>402</v>
      </c>
      <c r="C254" s="94">
        <v>33.159999999999997</v>
      </c>
      <c r="D254" s="59" t="s">
        <v>403</v>
      </c>
      <c r="E254" s="78" t="s">
        <v>108</v>
      </c>
      <c r="F254" s="18">
        <v>1</v>
      </c>
      <c r="G254" s="43"/>
      <c r="H254" s="111">
        <f t="shared" si="4"/>
        <v>0</v>
      </c>
    </row>
    <row r="255" spans="2:8" ht="156.75" x14ac:dyDescent="0.2">
      <c r="B255" s="79" t="s">
        <v>405</v>
      </c>
      <c r="C255" s="94">
        <v>33.17</v>
      </c>
      <c r="D255" s="59" t="s">
        <v>404</v>
      </c>
      <c r="E255" s="78" t="s">
        <v>108</v>
      </c>
      <c r="F255" s="18">
        <v>1</v>
      </c>
      <c r="G255" s="43"/>
      <c r="H255" s="111">
        <f t="shared" si="4"/>
        <v>0</v>
      </c>
    </row>
    <row r="256" spans="2:8" ht="156.75" x14ac:dyDescent="0.2">
      <c r="B256" s="79" t="s">
        <v>406</v>
      </c>
      <c r="C256" s="94">
        <v>33.18</v>
      </c>
      <c r="D256" s="59" t="s">
        <v>407</v>
      </c>
      <c r="E256" s="78" t="s">
        <v>108</v>
      </c>
      <c r="F256" s="18">
        <v>1</v>
      </c>
      <c r="G256" s="43"/>
      <c r="H256" s="111">
        <f t="shared" si="4"/>
        <v>0</v>
      </c>
    </row>
    <row r="257" spans="2:8" ht="57" x14ac:dyDescent="0.2">
      <c r="B257" s="82" t="s">
        <v>327</v>
      </c>
      <c r="C257" s="86">
        <v>33.19</v>
      </c>
      <c r="D257" s="59" t="s">
        <v>408</v>
      </c>
      <c r="E257" s="78" t="s">
        <v>108</v>
      </c>
      <c r="F257" s="18">
        <v>2</v>
      </c>
      <c r="G257" s="43"/>
      <c r="H257" s="111">
        <f t="shared" si="4"/>
        <v>0</v>
      </c>
    </row>
    <row r="258" spans="2:8" ht="15" x14ac:dyDescent="0.2">
      <c r="B258" s="45"/>
      <c r="C258" s="52">
        <v>34</v>
      </c>
      <c r="D258" s="47" t="s">
        <v>111</v>
      </c>
      <c r="E258" s="48"/>
      <c r="F258" s="6"/>
      <c r="G258" s="49"/>
      <c r="H258" s="112">
        <f>+SUM(H259:H263)</f>
        <v>0</v>
      </c>
    </row>
    <row r="259" spans="2:8" ht="71.25" x14ac:dyDescent="0.2">
      <c r="B259" s="82" t="s">
        <v>328</v>
      </c>
      <c r="C259" s="86">
        <v>34.01</v>
      </c>
      <c r="D259" s="59" t="s">
        <v>112</v>
      </c>
      <c r="E259" s="80" t="s">
        <v>108</v>
      </c>
      <c r="F259" s="18">
        <v>7</v>
      </c>
      <c r="G259" s="43"/>
      <c r="H259" s="111">
        <f t="shared" si="4"/>
        <v>0</v>
      </c>
    </row>
    <row r="260" spans="2:8" ht="71.25" x14ac:dyDescent="0.2">
      <c r="B260" s="82" t="s">
        <v>329</v>
      </c>
      <c r="C260" s="86">
        <v>34.020000000000003</v>
      </c>
      <c r="D260" s="87" t="s">
        <v>113</v>
      </c>
      <c r="E260" s="80" t="s">
        <v>108</v>
      </c>
      <c r="F260" s="18">
        <v>7</v>
      </c>
      <c r="G260" s="43"/>
      <c r="H260" s="111">
        <f t="shared" si="4"/>
        <v>0</v>
      </c>
    </row>
    <row r="261" spans="2:8" ht="83.25" customHeight="1" x14ac:dyDescent="0.2">
      <c r="B261" s="88" t="s">
        <v>330</v>
      </c>
      <c r="C261" s="89">
        <v>34.03</v>
      </c>
      <c r="D261" s="95" t="s">
        <v>224</v>
      </c>
      <c r="E261" s="98" t="s">
        <v>108</v>
      </c>
      <c r="F261" s="21">
        <v>1</v>
      </c>
      <c r="G261" s="43"/>
      <c r="H261" s="111">
        <f t="shared" si="4"/>
        <v>0</v>
      </c>
    </row>
    <row r="262" spans="2:8" ht="71.25" x14ac:dyDescent="0.2">
      <c r="B262" s="82" t="s">
        <v>331</v>
      </c>
      <c r="C262" s="86">
        <v>34.04</v>
      </c>
      <c r="D262" s="95" t="s">
        <v>136</v>
      </c>
      <c r="E262" s="80" t="s">
        <v>108</v>
      </c>
      <c r="F262" s="18">
        <v>1</v>
      </c>
      <c r="G262" s="43"/>
      <c r="H262" s="111">
        <f t="shared" si="4"/>
        <v>0</v>
      </c>
    </row>
    <row r="263" spans="2:8" ht="71.25" x14ac:dyDescent="0.2">
      <c r="B263" s="82" t="s">
        <v>331</v>
      </c>
      <c r="C263" s="86">
        <v>34.049999999999997</v>
      </c>
      <c r="D263" s="95" t="s">
        <v>215</v>
      </c>
      <c r="E263" s="80" t="s">
        <v>108</v>
      </c>
      <c r="F263" s="18">
        <v>3</v>
      </c>
      <c r="G263" s="43"/>
      <c r="H263" s="111">
        <f t="shared" si="4"/>
        <v>0</v>
      </c>
    </row>
    <row r="264" spans="2:8" ht="15" x14ac:dyDescent="0.2">
      <c r="B264" s="45"/>
      <c r="C264" s="52">
        <v>35</v>
      </c>
      <c r="D264" s="47" t="s">
        <v>115</v>
      </c>
      <c r="E264" s="48"/>
      <c r="F264" s="6"/>
      <c r="G264" s="49"/>
      <c r="H264" s="112">
        <f>+SUM(H265:H269)</f>
        <v>0</v>
      </c>
    </row>
    <row r="265" spans="2:8" ht="85.5" x14ac:dyDescent="0.2">
      <c r="B265" s="82" t="s">
        <v>332</v>
      </c>
      <c r="C265" s="90">
        <v>35.01</v>
      </c>
      <c r="D265" s="87" t="s">
        <v>415</v>
      </c>
      <c r="E265" s="78" t="s">
        <v>108</v>
      </c>
      <c r="F265" s="18">
        <v>1</v>
      </c>
      <c r="G265" s="43"/>
      <c r="H265" s="111">
        <f t="shared" si="4"/>
        <v>0</v>
      </c>
    </row>
    <row r="266" spans="2:8" ht="128.25" x14ac:dyDescent="0.2">
      <c r="B266" s="82" t="s">
        <v>333</v>
      </c>
      <c r="C266" s="90">
        <v>35.020000000000003</v>
      </c>
      <c r="D266" s="95" t="s">
        <v>232</v>
      </c>
      <c r="E266" s="78" t="s">
        <v>108</v>
      </c>
      <c r="F266" s="18">
        <v>1</v>
      </c>
      <c r="G266" s="43"/>
      <c r="H266" s="111">
        <f t="shared" si="4"/>
        <v>0</v>
      </c>
    </row>
    <row r="267" spans="2:8" ht="228" x14ac:dyDescent="0.2">
      <c r="B267" s="82" t="s">
        <v>334</v>
      </c>
      <c r="C267" s="90">
        <v>35.03</v>
      </c>
      <c r="D267" s="99" t="s">
        <v>430</v>
      </c>
      <c r="E267" s="78" t="s">
        <v>108</v>
      </c>
      <c r="F267" s="18">
        <v>3</v>
      </c>
      <c r="G267" s="43"/>
      <c r="H267" s="111">
        <f t="shared" si="4"/>
        <v>0</v>
      </c>
    </row>
    <row r="268" spans="2:8" ht="242.25" x14ac:dyDescent="0.2">
      <c r="B268" s="88" t="s">
        <v>334</v>
      </c>
      <c r="C268" s="97">
        <v>35.04</v>
      </c>
      <c r="D268" s="59" t="s">
        <v>431</v>
      </c>
      <c r="E268" s="100" t="s">
        <v>108</v>
      </c>
      <c r="F268" s="23">
        <v>1</v>
      </c>
      <c r="G268" s="43"/>
      <c r="H268" s="111">
        <f t="shared" si="4"/>
        <v>0</v>
      </c>
    </row>
    <row r="269" spans="2:8" ht="114" x14ac:dyDescent="0.2">
      <c r="B269" s="57" t="s">
        <v>335</v>
      </c>
      <c r="C269" s="97">
        <v>35.049999999999997</v>
      </c>
      <c r="D269" s="93" t="s">
        <v>432</v>
      </c>
      <c r="E269" s="78" t="s">
        <v>108</v>
      </c>
      <c r="F269" s="18">
        <v>1</v>
      </c>
      <c r="G269" s="43"/>
      <c r="H269" s="111">
        <f t="shared" si="4"/>
        <v>0</v>
      </c>
    </row>
    <row r="270" spans="2:8" ht="15" x14ac:dyDescent="0.2">
      <c r="B270" s="45"/>
      <c r="C270" s="52">
        <v>36.01</v>
      </c>
      <c r="D270" s="47" t="s">
        <v>116</v>
      </c>
      <c r="E270" s="48"/>
      <c r="F270" s="6"/>
      <c r="G270" s="49"/>
      <c r="H270" s="112">
        <f>+SUM(H271:H305)</f>
        <v>0</v>
      </c>
    </row>
    <row r="271" spans="2:8" ht="85.5" x14ac:dyDescent="0.2">
      <c r="B271" s="82" t="s">
        <v>336</v>
      </c>
      <c r="C271" s="90">
        <v>36.01</v>
      </c>
      <c r="D271" s="59" t="s">
        <v>476</v>
      </c>
      <c r="E271" s="78" t="s">
        <v>108</v>
      </c>
      <c r="F271" s="18">
        <v>1</v>
      </c>
      <c r="G271" s="43"/>
      <c r="H271" s="111">
        <f t="shared" ref="H271:H334" si="5">+F271*G271</f>
        <v>0</v>
      </c>
    </row>
    <row r="272" spans="2:8" ht="85.5" x14ac:dyDescent="0.2">
      <c r="B272" s="82" t="s">
        <v>489</v>
      </c>
      <c r="C272" s="90">
        <v>36.020000000000003</v>
      </c>
      <c r="D272" s="59" t="s">
        <v>511</v>
      </c>
      <c r="E272" s="78" t="s">
        <v>108</v>
      </c>
      <c r="F272" s="18">
        <v>1</v>
      </c>
      <c r="G272" s="43"/>
      <c r="H272" s="111">
        <f t="shared" si="5"/>
        <v>0</v>
      </c>
    </row>
    <row r="273" spans="2:8" ht="85.5" x14ac:dyDescent="0.2">
      <c r="B273" s="82" t="s">
        <v>337</v>
      </c>
      <c r="C273" s="90">
        <v>36.03</v>
      </c>
      <c r="D273" s="87" t="s">
        <v>225</v>
      </c>
      <c r="E273" s="78" t="s">
        <v>108</v>
      </c>
      <c r="F273" s="18">
        <v>1</v>
      </c>
      <c r="G273" s="43"/>
      <c r="H273" s="111">
        <f t="shared" si="5"/>
        <v>0</v>
      </c>
    </row>
    <row r="274" spans="2:8" ht="71.25" x14ac:dyDescent="0.2">
      <c r="B274" s="82" t="s">
        <v>337</v>
      </c>
      <c r="C274" s="90">
        <v>36.04</v>
      </c>
      <c r="D274" s="59" t="s">
        <v>226</v>
      </c>
      <c r="E274" s="78" t="s">
        <v>108</v>
      </c>
      <c r="F274" s="18">
        <v>1</v>
      </c>
      <c r="G274" s="43"/>
      <c r="H274" s="111">
        <f t="shared" si="5"/>
        <v>0</v>
      </c>
    </row>
    <row r="275" spans="2:8" ht="71.25" x14ac:dyDescent="0.2">
      <c r="B275" s="82" t="s">
        <v>490</v>
      </c>
      <c r="C275" s="90">
        <v>36.049999999999997</v>
      </c>
      <c r="D275" s="87" t="s">
        <v>227</v>
      </c>
      <c r="E275" s="78" t="s">
        <v>108</v>
      </c>
      <c r="F275" s="18">
        <v>1</v>
      </c>
      <c r="G275" s="43"/>
      <c r="H275" s="111">
        <f t="shared" si="5"/>
        <v>0</v>
      </c>
    </row>
    <row r="276" spans="2:8" ht="71.25" x14ac:dyDescent="0.2">
      <c r="B276" s="82" t="s">
        <v>490</v>
      </c>
      <c r="C276" s="90">
        <v>36.06</v>
      </c>
      <c r="D276" s="87" t="s">
        <v>137</v>
      </c>
      <c r="E276" s="78" t="s">
        <v>108</v>
      </c>
      <c r="F276" s="18">
        <v>2</v>
      </c>
      <c r="G276" s="43"/>
      <c r="H276" s="111">
        <f t="shared" si="5"/>
        <v>0</v>
      </c>
    </row>
    <row r="277" spans="2:8" ht="85.5" x14ac:dyDescent="0.2">
      <c r="B277" s="82" t="s">
        <v>490</v>
      </c>
      <c r="C277" s="90">
        <v>36.07</v>
      </c>
      <c r="D277" s="87" t="s">
        <v>228</v>
      </c>
      <c r="E277" s="78" t="s">
        <v>108</v>
      </c>
      <c r="F277" s="18">
        <v>1</v>
      </c>
      <c r="G277" s="43"/>
      <c r="H277" s="111">
        <f t="shared" si="5"/>
        <v>0</v>
      </c>
    </row>
    <row r="278" spans="2:8" ht="71.25" x14ac:dyDescent="0.2">
      <c r="B278" s="82" t="s">
        <v>490</v>
      </c>
      <c r="C278" s="90">
        <v>36.08</v>
      </c>
      <c r="D278" s="87" t="s">
        <v>491</v>
      </c>
      <c r="E278" s="78" t="s">
        <v>121</v>
      </c>
      <c r="F278" s="18">
        <v>6</v>
      </c>
      <c r="G278" s="43"/>
      <c r="H278" s="111">
        <f t="shared" si="5"/>
        <v>0</v>
      </c>
    </row>
    <row r="279" spans="2:8" ht="71.25" x14ac:dyDescent="0.2">
      <c r="B279" s="82" t="s">
        <v>490</v>
      </c>
      <c r="C279" s="90">
        <v>36.090000000000003</v>
      </c>
      <c r="D279" s="87" t="s">
        <v>138</v>
      </c>
      <c r="E279" s="78" t="s">
        <v>108</v>
      </c>
      <c r="F279" s="18">
        <v>4</v>
      </c>
      <c r="G279" s="43"/>
      <c r="H279" s="111">
        <f t="shared" si="5"/>
        <v>0</v>
      </c>
    </row>
    <row r="280" spans="2:8" ht="71.25" x14ac:dyDescent="0.2">
      <c r="B280" s="82" t="s">
        <v>490</v>
      </c>
      <c r="C280" s="90">
        <v>36.1</v>
      </c>
      <c r="D280" s="87" t="s">
        <v>433</v>
      </c>
      <c r="E280" s="78" t="s">
        <v>121</v>
      </c>
      <c r="F280" s="18">
        <v>40</v>
      </c>
      <c r="G280" s="43"/>
      <c r="H280" s="111">
        <f t="shared" si="5"/>
        <v>0</v>
      </c>
    </row>
    <row r="281" spans="2:8" ht="71.25" x14ac:dyDescent="0.2">
      <c r="B281" s="82" t="s">
        <v>490</v>
      </c>
      <c r="C281" s="90">
        <v>36.11</v>
      </c>
      <c r="D281" s="87" t="s">
        <v>434</v>
      </c>
      <c r="E281" s="78" t="s">
        <v>121</v>
      </c>
      <c r="F281" s="18">
        <v>120</v>
      </c>
      <c r="G281" s="43"/>
      <c r="H281" s="111">
        <f t="shared" si="5"/>
        <v>0</v>
      </c>
    </row>
    <row r="282" spans="2:8" ht="71.25" x14ac:dyDescent="0.2">
      <c r="B282" s="82" t="s">
        <v>490</v>
      </c>
      <c r="C282" s="90">
        <v>36.119999999999997</v>
      </c>
      <c r="D282" s="95" t="s">
        <v>229</v>
      </c>
      <c r="E282" s="78" t="s">
        <v>108</v>
      </c>
      <c r="F282" s="18">
        <v>1</v>
      </c>
      <c r="G282" s="43"/>
      <c r="H282" s="111">
        <f t="shared" si="5"/>
        <v>0</v>
      </c>
    </row>
    <row r="283" spans="2:8" ht="71.25" x14ac:dyDescent="0.2">
      <c r="B283" s="82" t="s">
        <v>490</v>
      </c>
      <c r="C283" s="90">
        <v>36.130000000000003</v>
      </c>
      <c r="D283" s="95" t="s">
        <v>435</v>
      </c>
      <c r="E283" s="78" t="s">
        <v>108</v>
      </c>
      <c r="F283" s="18">
        <v>4</v>
      </c>
      <c r="G283" s="43"/>
      <c r="H283" s="111">
        <f t="shared" si="5"/>
        <v>0</v>
      </c>
    </row>
    <row r="284" spans="2:8" ht="71.25" x14ac:dyDescent="0.2">
      <c r="B284" s="82" t="s">
        <v>490</v>
      </c>
      <c r="C284" s="90">
        <v>36.14</v>
      </c>
      <c r="D284" s="95" t="s">
        <v>436</v>
      </c>
      <c r="E284" s="78" t="s">
        <v>108</v>
      </c>
      <c r="F284" s="18">
        <v>1</v>
      </c>
      <c r="G284" s="43"/>
      <c r="H284" s="111">
        <f t="shared" si="5"/>
        <v>0</v>
      </c>
    </row>
    <row r="285" spans="2:8" ht="71.25" x14ac:dyDescent="0.2">
      <c r="B285" s="82" t="s">
        <v>490</v>
      </c>
      <c r="C285" s="90">
        <v>36.15</v>
      </c>
      <c r="D285" s="95" t="s">
        <v>234</v>
      </c>
      <c r="E285" s="78" t="s">
        <v>121</v>
      </c>
      <c r="F285" s="18">
        <v>20</v>
      </c>
      <c r="G285" s="43"/>
      <c r="H285" s="111">
        <f t="shared" si="5"/>
        <v>0</v>
      </c>
    </row>
    <row r="286" spans="2:8" ht="71.25" x14ac:dyDescent="0.2">
      <c r="B286" s="82" t="s">
        <v>490</v>
      </c>
      <c r="C286" s="90">
        <v>36.159999999999997</v>
      </c>
      <c r="D286" s="95" t="s">
        <v>233</v>
      </c>
      <c r="E286" s="78" t="s">
        <v>121</v>
      </c>
      <c r="F286" s="18">
        <v>90</v>
      </c>
      <c r="G286" s="43"/>
      <c r="H286" s="111">
        <f t="shared" si="5"/>
        <v>0</v>
      </c>
    </row>
    <row r="287" spans="2:8" ht="114" x14ac:dyDescent="0.2">
      <c r="B287" s="82" t="s">
        <v>492</v>
      </c>
      <c r="C287" s="90">
        <v>36.17</v>
      </c>
      <c r="D287" s="95" t="s">
        <v>437</v>
      </c>
      <c r="E287" s="78" t="s">
        <v>108</v>
      </c>
      <c r="F287" s="18">
        <v>1</v>
      </c>
      <c r="G287" s="43"/>
      <c r="H287" s="111">
        <f t="shared" si="5"/>
        <v>0</v>
      </c>
    </row>
    <row r="288" spans="2:8" ht="270.75" x14ac:dyDescent="0.2">
      <c r="B288" s="82" t="s">
        <v>493</v>
      </c>
      <c r="C288" s="90">
        <v>36.18</v>
      </c>
      <c r="D288" s="95" t="s">
        <v>175</v>
      </c>
      <c r="E288" s="78" t="s">
        <v>108</v>
      </c>
      <c r="F288" s="18">
        <v>6</v>
      </c>
      <c r="G288" s="43"/>
      <c r="H288" s="111">
        <f t="shared" si="5"/>
        <v>0</v>
      </c>
    </row>
    <row r="289" spans="2:8" ht="71.25" x14ac:dyDescent="0.2">
      <c r="B289" s="82" t="s">
        <v>494</v>
      </c>
      <c r="C289" s="90">
        <v>36.19</v>
      </c>
      <c r="D289" s="101" t="s">
        <v>438</v>
      </c>
      <c r="E289" s="78" t="s">
        <v>121</v>
      </c>
      <c r="F289" s="18">
        <v>300</v>
      </c>
      <c r="G289" s="43"/>
      <c r="H289" s="111">
        <f t="shared" si="5"/>
        <v>0</v>
      </c>
    </row>
    <row r="290" spans="2:8" ht="71.25" x14ac:dyDescent="0.2">
      <c r="B290" s="82" t="s">
        <v>495</v>
      </c>
      <c r="C290" s="90">
        <v>36.200000000000003</v>
      </c>
      <c r="D290" s="95" t="s">
        <v>439</v>
      </c>
      <c r="E290" s="78" t="s">
        <v>121</v>
      </c>
      <c r="F290" s="18">
        <v>80</v>
      </c>
      <c r="G290" s="43"/>
      <c r="H290" s="111">
        <f t="shared" si="5"/>
        <v>0</v>
      </c>
    </row>
    <row r="291" spans="2:8" ht="71.25" x14ac:dyDescent="0.2">
      <c r="B291" s="82" t="s">
        <v>495</v>
      </c>
      <c r="C291" s="90">
        <v>36.21</v>
      </c>
      <c r="D291" s="95" t="s">
        <v>440</v>
      </c>
      <c r="E291" s="78" t="s">
        <v>108</v>
      </c>
      <c r="F291" s="18">
        <v>6</v>
      </c>
      <c r="G291" s="43"/>
      <c r="H291" s="111">
        <f t="shared" si="5"/>
        <v>0</v>
      </c>
    </row>
    <row r="292" spans="2:8" ht="71.25" x14ac:dyDescent="0.2">
      <c r="B292" s="82" t="s">
        <v>495</v>
      </c>
      <c r="C292" s="90">
        <v>36.22</v>
      </c>
      <c r="D292" s="95" t="s">
        <v>441</v>
      </c>
      <c r="E292" s="78" t="s">
        <v>121</v>
      </c>
      <c r="F292" s="18">
        <v>400</v>
      </c>
      <c r="G292" s="43"/>
      <c r="H292" s="111">
        <f t="shared" si="5"/>
        <v>0</v>
      </c>
    </row>
    <row r="293" spans="2:8" ht="71.25" x14ac:dyDescent="0.2">
      <c r="B293" s="82" t="s">
        <v>495</v>
      </c>
      <c r="C293" s="90">
        <v>36.229999999999997</v>
      </c>
      <c r="D293" s="95" t="s">
        <v>442</v>
      </c>
      <c r="E293" s="78" t="s">
        <v>108</v>
      </c>
      <c r="F293" s="18">
        <v>10</v>
      </c>
      <c r="G293" s="43"/>
      <c r="H293" s="111">
        <f t="shared" si="5"/>
        <v>0</v>
      </c>
    </row>
    <row r="294" spans="2:8" ht="71.25" x14ac:dyDescent="0.2">
      <c r="B294" s="82" t="s">
        <v>495</v>
      </c>
      <c r="C294" s="90">
        <v>36.24</v>
      </c>
      <c r="D294" s="95" t="s">
        <v>443</v>
      </c>
      <c r="E294" s="78" t="s">
        <v>108</v>
      </c>
      <c r="F294" s="18">
        <v>6</v>
      </c>
      <c r="G294" s="43"/>
      <c r="H294" s="111">
        <f t="shared" si="5"/>
        <v>0</v>
      </c>
    </row>
    <row r="295" spans="2:8" ht="71.25" x14ac:dyDescent="0.2">
      <c r="B295" s="82" t="s">
        <v>495</v>
      </c>
      <c r="C295" s="90">
        <v>36.25</v>
      </c>
      <c r="D295" s="95" t="s">
        <v>444</v>
      </c>
      <c r="E295" s="78" t="s">
        <v>108</v>
      </c>
      <c r="F295" s="18">
        <v>3</v>
      </c>
      <c r="G295" s="43"/>
      <c r="H295" s="111">
        <f t="shared" si="5"/>
        <v>0</v>
      </c>
    </row>
    <row r="296" spans="2:8" ht="128.25" x14ac:dyDescent="0.2">
      <c r="B296" s="82" t="s">
        <v>496</v>
      </c>
      <c r="C296" s="90">
        <v>36.26</v>
      </c>
      <c r="D296" s="95" t="s">
        <v>445</v>
      </c>
      <c r="E296" s="78" t="s">
        <v>108</v>
      </c>
      <c r="F296" s="18">
        <v>1</v>
      </c>
      <c r="G296" s="43"/>
      <c r="H296" s="111">
        <f t="shared" si="5"/>
        <v>0</v>
      </c>
    </row>
    <row r="297" spans="2:8" ht="85.5" x14ac:dyDescent="0.2">
      <c r="B297" s="82" t="s">
        <v>497</v>
      </c>
      <c r="C297" s="90">
        <v>36.270000000000003</v>
      </c>
      <c r="D297" s="95" t="s">
        <v>446</v>
      </c>
      <c r="E297" s="78" t="s">
        <v>108</v>
      </c>
      <c r="F297" s="18">
        <v>24</v>
      </c>
      <c r="G297" s="43"/>
      <c r="H297" s="111">
        <f t="shared" si="5"/>
        <v>0</v>
      </c>
    </row>
    <row r="298" spans="2:8" ht="85.5" x14ac:dyDescent="0.2">
      <c r="B298" s="82" t="s">
        <v>497</v>
      </c>
      <c r="C298" s="90">
        <v>36.28</v>
      </c>
      <c r="D298" s="95" t="s">
        <v>447</v>
      </c>
      <c r="E298" s="78" t="s">
        <v>108</v>
      </c>
      <c r="F298" s="18">
        <v>1</v>
      </c>
      <c r="G298" s="43"/>
      <c r="H298" s="111">
        <f t="shared" si="5"/>
        <v>0</v>
      </c>
    </row>
    <row r="299" spans="2:8" ht="85.5" x14ac:dyDescent="0.2">
      <c r="B299" s="82" t="s">
        <v>497</v>
      </c>
      <c r="C299" s="90">
        <v>36.29</v>
      </c>
      <c r="D299" s="95" t="s">
        <v>448</v>
      </c>
      <c r="E299" s="78" t="s">
        <v>108</v>
      </c>
      <c r="F299" s="18">
        <v>3</v>
      </c>
      <c r="G299" s="43"/>
      <c r="H299" s="111">
        <f t="shared" si="5"/>
        <v>0</v>
      </c>
    </row>
    <row r="300" spans="2:8" ht="85.5" x14ac:dyDescent="0.2">
      <c r="B300" s="82" t="s">
        <v>497</v>
      </c>
      <c r="C300" s="90">
        <v>36.299999999999997</v>
      </c>
      <c r="D300" s="95" t="s">
        <v>449</v>
      </c>
      <c r="E300" s="78" t="s">
        <v>108</v>
      </c>
      <c r="F300" s="18">
        <v>10</v>
      </c>
      <c r="G300" s="43"/>
      <c r="H300" s="111">
        <f t="shared" si="5"/>
        <v>0</v>
      </c>
    </row>
    <row r="301" spans="2:8" ht="85.5" x14ac:dyDescent="0.2">
      <c r="B301" s="82" t="s">
        <v>497</v>
      </c>
      <c r="C301" s="90">
        <v>36.31</v>
      </c>
      <c r="D301" s="95" t="s">
        <v>450</v>
      </c>
      <c r="E301" s="78" t="s">
        <v>108</v>
      </c>
      <c r="F301" s="18">
        <v>3</v>
      </c>
      <c r="G301" s="43"/>
      <c r="H301" s="111">
        <f t="shared" si="5"/>
        <v>0</v>
      </c>
    </row>
    <row r="302" spans="2:8" ht="85.5" x14ac:dyDescent="0.2">
      <c r="B302" s="82" t="s">
        <v>497</v>
      </c>
      <c r="C302" s="90">
        <v>36.32</v>
      </c>
      <c r="D302" s="95" t="s">
        <v>451</v>
      </c>
      <c r="E302" s="78" t="s">
        <v>108</v>
      </c>
      <c r="F302" s="18">
        <v>1</v>
      </c>
      <c r="G302" s="43"/>
      <c r="H302" s="111">
        <f t="shared" si="5"/>
        <v>0</v>
      </c>
    </row>
    <row r="303" spans="2:8" ht="71.25" x14ac:dyDescent="0.2">
      <c r="B303" s="82" t="s">
        <v>498</v>
      </c>
      <c r="C303" s="90">
        <v>36.33</v>
      </c>
      <c r="D303" s="95" t="s">
        <v>452</v>
      </c>
      <c r="E303" s="78" t="s">
        <v>108</v>
      </c>
      <c r="F303" s="18">
        <v>17</v>
      </c>
      <c r="G303" s="43"/>
      <c r="H303" s="111">
        <f t="shared" si="5"/>
        <v>0</v>
      </c>
    </row>
    <row r="304" spans="2:8" ht="71.25" x14ac:dyDescent="0.2">
      <c r="B304" s="82" t="s">
        <v>498</v>
      </c>
      <c r="C304" s="90">
        <v>36.340000000000003</v>
      </c>
      <c r="D304" s="95" t="s">
        <v>453</v>
      </c>
      <c r="E304" s="78" t="s">
        <v>108</v>
      </c>
      <c r="F304" s="18">
        <v>1</v>
      </c>
      <c r="G304" s="43"/>
      <c r="H304" s="111">
        <f t="shared" si="5"/>
        <v>0</v>
      </c>
    </row>
    <row r="305" spans="2:8" ht="71.25" x14ac:dyDescent="0.2">
      <c r="B305" s="82" t="s">
        <v>498</v>
      </c>
      <c r="C305" s="90">
        <v>36.35</v>
      </c>
      <c r="D305" s="95" t="s">
        <v>454</v>
      </c>
      <c r="E305" s="78" t="s">
        <v>108</v>
      </c>
      <c r="F305" s="18">
        <v>7</v>
      </c>
      <c r="G305" s="43"/>
      <c r="H305" s="111">
        <f t="shared" si="5"/>
        <v>0</v>
      </c>
    </row>
    <row r="306" spans="2:8" ht="15" x14ac:dyDescent="0.2">
      <c r="B306" s="45"/>
      <c r="C306" s="52">
        <v>37</v>
      </c>
      <c r="D306" s="47" t="s">
        <v>120</v>
      </c>
      <c r="E306" s="48"/>
      <c r="F306" s="6"/>
      <c r="G306" s="49"/>
      <c r="H306" s="112">
        <f>+SUM(H307:H316)</f>
        <v>0</v>
      </c>
    </row>
    <row r="307" spans="2:8" ht="85.5" x14ac:dyDescent="0.2">
      <c r="B307" s="82" t="s">
        <v>499</v>
      </c>
      <c r="C307" s="90">
        <v>37.01</v>
      </c>
      <c r="D307" s="59" t="s">
        <v>455</v>
      </c>
      <c r="E307" s="78" t="s">
        <v>121</v>
      </c>
      <c r="F307" s="18">
        <v>45</v>
      </c>
      <c r="G307" s="43"/>
      <c r="H307" s="111">
        <f t="shared" si="5"/>
        <v>0</v>
      </c>
    </row>
    <row r="308" spans="2:8" ht="71.25" x14ac:dyDescent="0.2">
      <c r="B308" s="82" t="s">
        <v>499</v>
      </c>
      <c r="C308" s="90">
        <v>37.020000000000003</v>
      </c>
      <c r="D308" s="87" t="s">
        <v>456</v>
      </c>
      <c r="E308" s="78" t="s">
        <v>121</v>
      </c>
      <c r="F308" s="18">
        <v>5</v>
      </c>
      <c r="G308" s="43"/>
      <c r="H308" s="111">
        <f t="shared" si="5"/>
        <v>0</v>
      </c>
    </row>
    <row r="309" spans="2:8" ht="71.25" x14ac:dyDescent="0.2">
      <c r="B309" s="82" t="s">
        <v>499</v>
      </c>
      <c r="C309" s="90">
        <v>37.03</v>
      </c>
      <c r="D309" s="87" t="s">
        <v>457</v>
      </c>
      <c r="E309" s="78" t="s">
        <v>121</v>
      </c>
      <c r="F309" s="18">
        <v>6</v>
      </c>
      <c r="G309" s="43"/>
      <c r="H309" s="111">
        <f t="shared" si="5"/>
        <v>0</v>
      </c>
    </row>
    <row r="310" spans="2:8" ht="71.25" x14ac:dyDescent="0.2">
      <c r="B310" s="82" t="s">
        <v>499</v>
      </c>
      <c r="C310" s="90">
        <v>37.04</v>
      </c>
      <c r="D310" s="87" t="s">
        <v>458</v>
      </c>
      <c r="E310" s="78" t="s">
        <v>121</v>
      </c>
      <c r="F310" s="18">
        <v>7</v>
      </c>
      <c r="G310" s="43"/>
      <c r="H310" s="111">
        <f t="shared" si="5"/>
        <v>0</v>
      </c>
    </row>
    <row r="311" spans="2:8" ht="71.25" x14ac:dyDescent="0.2">
      <c r="B311" s="82" t="s">
        <v>499</v>
      </c>
      <c r="C311" s="90">
        <v>37.049999999999997</v>
      </c>
      <c r="D311" s="87" t="s">
        <v>459</v>
      </c>
      <c r="E311" s="78" t="s">
        <v>121</v>
      </c>
      <c r="F311" s="18">
        <v>15</v>
      </c>
      <c r="G311" s="43"/>
      <c r="H311" s="111">
        <f t="shared" si="5"/>
        <v>0</v>
      </c>
    </row>
    <row r="312" spans="2:8" ht="71.25" x14ac:dyDescent="0.2">
      <c r="B312" s="82" t="s">
        <v>499</v>
      </c>
      <c r="C312" s="90">
        <v>37.06</v>
      </c>
      <c r="D312" s="87" t="s">
        <v>460</v>
      </c>
      <c r="E312" s="78" t="s">
        <v>121</v>
      </c>
      <c r="F312" s="18">
        <v>30</v>
      </c>
      <c r="G312" s="43"/>
      <c r="H312" s="111">
        <f t="shared" si="5"/>
        <v>0</v>
      </c>
    </row>
    <row r="313" spans="2:8" ht="71.25" x14ac:dyDescent="0.2">
      <c r="B313" s="82" t="s">
        <v>499</v>
      </c>
      <c r="C313" s="90">
        <v>37.07</v>
      </c>
      <c r="D313" s="87" t="s">
        <v>461</v>
      </c>
      <c r="E313" s="78" t="s">
        <v>121</v>
      </c>
      <c r="F313" s="18">
        <v>25</v>
      </c>
      <c r="G313" s="43"/>
      <c r="H313" s="111">
        <f t="shared" si="5"/>
        <v>0</v>
      </c>
    </row>
    <row r="314" spans="2:8" ht="71.25" x14ac:dyDescent="0.2">
      <c r="B314" s="82" t="s">
        <v>499</v>
      </c>
      <c r="C314" s="90">
        <v>37.08</v>
      </c>
      <c r="D314" s="87" t="s">
        <v>462</v>
      </c>
      <c r="E314" s="78" t="s">
        <v>121</v>
      </c>
      <c r="F314" s="18">
        <v>20</v>
      </c>
      <c r="G314" s="43"/>
      <c r="H314" s="111">
        <f t="shared" si="5"/>
        <v>0</v>
      </c>
    </row>
    <row r="315" spans="2:8" ht="71.25" x14ac:dyDescent="0.2">
      <c r="B315" s="82" t="s">
        <v>499</v>
      </c>
      <c r="C315" s="90">
        <v>37.090000000000003</v>
      </c>
      <c r="D315" s="87" t="s">
        <v>139</v>
      </c>
      <c r="E315" s="78" t="s">
        <v>121</v>
      </c>
      <c r="F315" s="18">
        <v>350</v>
      </c>
      <c r="G315" s="43"/>
      <c r="H315" s="111">
        <f t="shared" si="5"/>
        <v>0</v>
      </c>
    </row>
    <row r="316" spans="2:8" ht="71.25" x14ac:dyDescent="0.2">
      <c r="B316" s="82" t="s">
        <v>499</v>
      </c>
      <c r="C316" s="90">
        <v>37.1</v>
      </c>
      <c r="D316" s="87" t="s">
        <v>140</v>
      </c>
      <c r="E316" s="78" t="s">
        <v>121</v>
      </c>
      <c r="F316" s="18">
        <v>200</v>
      </c>
      <c r="G316" s="43"/>
      <c r="H316" s="111">
        <f t="shared" si="5"/>
        <v>0</v>
      </c>
    </row>
    <row r="317" spans="2:8" ht="15" x14ac:dyDescent="0.2">
      <c r="B317" s="45"/>
      <c r="C317" s="52">
        <v>38</v>
      </c>
      <c r="D317" s="47" t="s">
        <v>141</v>
      </c>
      <c r="E317" s="48"/>
      <c r="F317" s="6"/>
      <c r="G317" s="49"/>
      <c r="H317" s="112">
        <f>+SUM(H318:H320)</f>
        <v>0</v>
      </c>
    </row>
    <row r="318" spans="2:8" ht="85.5" x14ac:dyDescent="0.2">
      <c r="B318" s="76" t="s">
        <v>338</v>
      </c>
      <c r="C318" s="90">
        <v>38.01</v>
      </c>
      <c r="D318" s="87" t="s">
        <v>463</v>
      </c>
      <c r="E318" s="78" t="s">
        <v>108</v>
      </c>
      <c r="F318" s="18">
        <v>1</v>
      </c>
      <c r="G318" s="43"/>
      <c r="H318" s="111">
        <f t="shared" si="5"/>
        <v>0</v>
      </c>
    </row>
    <row r="319" spans="2:8" ht="57" x14ac:dyDescent="0.2">
      <c r="B319" s="76" t="s">
        <v>507</v>
      </c>
      <c r="C319" s="90">
        <v>38.020000000000003</v>
      </c>
      <c r="D319" s="68" t="s">
        <v>477</v>
      </c>
      <c r="E319" s="78" t="s">
        <v>108</v>
      </c>
      <c r="F319" s="18">
        <v>1</v>
      </c>
      <c r="G319" s="43"/>
      <c r="H319" s="111">
        <f t="shared" si="5"/>
        <v>0</v>
      </c>
    </row>
    <row r="320" spans="2:8" ht="57" x14ac:dyDescent="0.2">
      <c r="B320" s="76" t="s">
        <v>507</v>
      </c>
      <c r="C320" s="90">
        <v>38.03</v>
      </c>
      <c r="D320" s="68" t="s">
        <v>478</v>
      </c>
      <c r="E320" s="78" t="s">
        <v>108</v>
      </c>
      <c r="F320" s="18">
        <v>1</v>
      </c>
      <c r="G320" s="43"/>
      <c r="H320" s="111">
        <f t="shared" si="5"/>
        <v>0</v>
      </c>
    </row>
    <row r="321" spans="2:8" ht="15" x14ac:dyDescent="0.2">
      <c r="B321" s="45"/>
      <c r="C321" s="52">
        <v>39</v>
      </c>
      <c r="D321" s="47" t="s">
        <v>142</v>
      </c>
      <c r="E321" s="48"/>
      <c r="F321" s="6"/>
      <c r="G321" s="49"/>
      <c r="H321" s="112">
        <f>+SUM(H322:H341)</f>
        <v>0</v>
      </c>
    </row>
    <row r="322" spans="2:8" ht="57" x14ac:dyDescent="0.2">
      <c r="B322" s="79" t="s">
        <v>339</v>
      </c>
      <c r="C322" s="94">
        <v>39.01</v>
      </c>
      <c r="D322" s="58" t="s">
        <v>143</v>
      </c>
      <c r="E322" s="78" t="s">
        <v>108</v>
      </c>
      <c r="F322" s="18">
        <v>3</v>
      </c>
      <c r="G322" s="43"/>
      <c r="H322" s="111">
        <f t="shared" si="5"/>
        <v>0</v>
      </c>
    </row>
    <row r="323" spans="2:8" ht="57" x14ac:dyDescent="0.2">
      <c r="B323" s="79" t="s">
        <v>340</v>
      </c>
      <c r="C323" s="94">
        <v>39.020000000000003</v>
      </c>
      <c r="D323" s="58" t="s">
        <v>144</v>
      </c>
      <c r="E323" s="78" t="s">
        <v>108</v>
      </c>
      <c r="F323" s="18">
        <v>3</v>
      </c>
      <c r="G323" s="43"/>
      <c r="H323" s="111">
        <f t="shared" si="5"/>
        <v>0</v>
      </c>
    </row>
    <row r="324" spans="2:8" ht="57" x14ac:dyDescent="0.2">
      <c r="B324" s="79" t="s">
        <v>342</v>
      </c>
      <c r="C324" s="94">
        <v>39.03</v>
      </c>
      <c r="D324" s="102" t="s">
        <v>166</v>
      </c>
      <c r="E324" s="78" t="s">
        <v>108</v>
      </c>
      <c r="F324" s="18">
        <v>1</v>
      </c>
      <c r="G324" s="43"/>
      <c r="H324" s="111">
        <f t="shared" si="5"/>
        <v>0</v>
      </c>
    </row>
    <row r="325" spans="2:8" ht="57" x14ac:dyDescent="0.2">
      <c r="B325" s="79" t="s">
        <v>341</v>
      </c>
      <c r="C325" s="94">
        <v>39.04</v>
      </c>
      <c r="D325" s="102" t="s">
        <v>167</v>
      </c>
      <c r="E325" s="78" t="s">
        <v>108</v>
      </c>
      <c r="F325" s="18">
        <v>3</v>
      </c>
      <c r="G325" s="43"/>
      <c r="H325" s="111">
        <f t="shared" si="5"/>
        <v>0</v>
      </c>
    </row>
    <row r="326" spans="2:8" ht="57" x14ac:dyDescent="0.2">
      <c r="B326" s="79" t="s">
        <v>343</v>
      </c>
      <c r="C326" s="94">
        <v>39.049999999999997</v>
      </c>
      <c r="D326" s="59" t="s">
        <v>168</v>
      </c>
      <c r="E326" s="78" t="s">
        <v>108</v>
      </c>
      <c r="F326" s="18">
        <v>3</v>
      </c>
      <c r="G326" s="43"/>
      <c r="H326" s="111">
        <f t="shared" si="5"/>
        <v>0</v>
      </c>
    </row>
    <row r="327" spans="2:8" ht="57" x14ac:dyDescent="0.2">
      <c r="B327" s="79" t="s">
        <v>343</v>
      </c>
      <c r="C327" s="94">
        <v>39.06</v>
      </c>
      <c r="D327" s="59" t="s">
        <v>169</v>
      </c>
      <c r="E327" s="78" t="s">
        <v>108</v>
      </c>
      <c r="F327" s="18">
        <v>3</v>
      </c>
      <c r="G327" s="43"/>
      <c r="H327" s="111">
        <f t="shared" si="5"/>
        <v>0</v>
      </c>
    </row>
    <row r="328" spans="2:8" ht="57" x14ac:dyDescent="0.2">
      <c r="B328" s="79" t="s">
        <v>344</v>
      </c>
      <c r="C328" s="94">
        <v>39.07</v>
      </c>
      <c r="D328" s="59" t="s">
        <v>170</v>
      </c>
      <c r="E328" s="78" t="s">
        <v>108</v>
      </c>
      <c r="F328" s="18">
        <v>2</v>
      </c>
      <c r="G328" s="43"/>
      <c r="H328" s="111">
        <f t="shared" si="5"/>
        <v>0</v>
      </c>
    </row>
    <row r="329" spans="2:8" ht="57" x14ac:dyDescent="0.2">
      <c r="B329" s="79" t="s">
        <v>344</v>
      </c>
      <c r="C329" s="94">
        <v>39.08</v>
      </c>
      <c r="D329" s="59" t="s">
        <v>468</v>
      </c>
      <c r="E329" s="78" t="s">
        <v>108</v>
      </c>
      <c r="F329" s="18">
        <v>2</v>
      </c>
      <c r="G329" s="43"/>
      <c r="H329" s="111">
        <f t="shared" si="5"/>
        <v>0</v>
      </c>
    </row>
    <row r="330" spans="2:8" ht="57" x14ac:dyDescent="0.2">
      <c r="B330" s="79" t="s">
        <v>345</v>
      </c>
      <c r="C330" s="94">
        <v>39.090000000000003</v>
      </c>
      <c r="D330" s="102" t="s">
        <v>171</v>
      </c>
      <c r="E330" s="78" t="s">
        <v>108</v>
      </c>
      <c r="F330" s="18">
        <v>2</v>
      </c>
      <c r="G330" s="43"/>
      <c r="H330" s="111">
        <f t="shared" si="5"/>
        <v>0</v>
      </c>
    </row>
    <row r="331" spans="2:8" ht="57" x14ac:dyDescent="0.2">
      <c r="B331" s="79" t="s">
        <v>346</v>
      </c>
      <c r="C331" s="94">
        <v>39.1</v>
      </c>
      <c r="D331" s="58" t="s">
        <v>467</v>
      </c>
      <c r="E331" s="78" t="s">
        <v>108</v>
      </c>
      <c r="F331" s="18">
        <v>2</v>
      </c>
      <c r="G331" s="43"/>
      <c r="H331" s="111">
        <f t="shared" si="5"/>
        <v>0</v>
      </c>
    </row>
    <row r="332" spans="2:8" ht="57" x14ac:dyDescent="0.2">
      <c r="B332" s="79" t="s">
        <v>346</v>
      </c>
      <c r="C332" s="94">
        <v>39.11</v>
      </c>
      <c r="D332" s="58" t="s">
        <v>466</v>
      </c>
      <c r="E332" s="78" t="s">
        <v>108</v>
      </c>
      <c r="F332" s="18">
        <v>2</v>
      </c>
      <c r="G332" s="43"/>
      <c r="H332" s="111">
        <f>+F332*G332</f>
        <v>0</v>
      </c>
    </row>
    <row r="333" spans="2:8" ht="57" x14ac:dyDescent="0.2">
      <c r="B333" s="79" t="s">
        <v>346</v>
      </c>
      <c r="C333" s="94">
        <v>39.119999999999997</v>
      </c>
      <c r="D333" s="58" t="s">
        <v>465</v>
      </c>
      <c r="E333" s="78" t="s">
        <v>108</v>
      </c>
      <c r="F333" s="18">
        <v>2</v>
      </c>
      <c r="G333" s="43"/>
      <c r="H333" s="111">
        <f t="shared" si="5"/>
        <v>0</v>
      </c>
    </row>
    <row r="334" spans="2:8" ht="57" x14ac:dyDescent="0.2">
      <c r="B334" s="79" t="s">
        <v>347</v>
      </c>
      <c r="C334" s="94">
        <v>39.130000000000003</v>
      </c>
      <c r="D334" s="58" t="s">
        <v>172</v>
      </c>
      <c r="E334" s="78" t="s">
        <v>108</v>
      </c>
      <c r="F334" s="18">
        <v>2</v>
      </c>
      <c r="G334" s="43"/>
      <c r="H334" s="111">
        <f t="shared" si="5"/>
        <v>0</v>
      </c>
    </row>
    <row r="335" spans="2:8" ht="57" x14ac:dyDescent="0.2">
      <c r="B335" s="79" t="s">
        <v>347</v>
      </c>
      <c r="C335" s="94">
        <v>39.14</v>
      </c>
      <c r="D335" s="58" t="s">
        <v>173</v>
      </c>
      <c r="E335" s="78" t="s">
        <v>108</v>
      </c>
      <c r="F335" s="18">
        <v>2</v>
      </c>
      <c r="G335" s="43"/>
      <c r="H335" s="111">
        <f t="shared" ref="H335:H341" si="6">+F335*G335</f>
        <v>0</v>
      </c>
    </row>
    <row r="336" spans="2:8" ht="57" x14ac:dyDescent="0.2">
      <c r="B336" s="79" t="s">
        <v>348</v>
      </c>
      <c r="C336" s="94">
        <v>39.15</v>
      </c>
      <c r="D336" s="58" t="s">
        <v>145</v>
      </c>
      <c r="E336" s="78" t="s">
        <v>108</v>
      </c>
      <c r="F336" s="18">
        <v>2</v>
      </c>
      <c r="G336" s="43"/>
      <c r="H336" s="111">
        <f t="shared" si="6"/>
        <v>0</v>
      </c>
    </row>
    <row r="337" spans="2:9" ht="14.25" customHeight="1" x14ac:dyDescent="0.2">
      <c r="B337" s="79" t="s">
        <v>349</v>
      </c>
      <c r="C337" s="94">
        <v>39.159999999999997</v>
      </c>
      <c r="D337" s="58" t="s">
        <v>146</v>
      </c>
      <c r="E337" s="78" t="s">
        <v>108</v>
      </c>
      <c r="F337" s="18">
        <v>2</v>
      </c>
      <c r="G337" s="43"/>
      <c r="H337" s="111">
        <f t="shared" si="6"/>
        <v>0</v>
      </c>
    </row>
    <row r="338" spans="2:9" ht="14.25" customHeight="1" x14ac:dyDescent="0.2">
      <c r="B338" s="79" t="s">
        <v>350</v>
      </c>
      <c r="C338" s="94">
        <v>39.17</v>
      </c>
      <c r="D338" s="58" t="s">
        <v>230</v>
      </c>
      <c r="E338" s="78" t="s">
        <v>108</v>
      </c>
      <c r="F338" s="18">
        <v>2</v>
      </c>
      <c r="G338" s="43"/>
      <c r="H338" s="111">
        <f t="shared" si="6"/>
        <v>0</v>
      </c>
    </row>
    <row r="339" spans="2:9" ht="51" customHeight="1" x14ac:dyDescent="0.2">
      <c r="B339" s="82" t="s">
        <v>351</v>
      </c>
      <c r="C339" s="86">
        <v>39.18</v>
      </c>
      <c r="D339" s="95" t="s">
        <v>147</v>
      </c>
      <c r="E339" s="78" t="s">
        <v>108</v>
      </c>
      <c r="F339" s="18">
        <v>1</v>
      </c>
      <c r="G339" s="43"/>
      <c r="H339" s="111">
        <f t="shared" si="6"/>
        <v>0</v>
      </c>
    </row>
    <row r="340" spans="2:9" ht="12.75" customHeight="1" x14ac:dyDescent="0.2">
      <c r="B340" s="82" t="s">
        <v>351</v>
      </c>
      <c r="C340" s="86">
        <v>39.19</v>
      </c>
      <c r="D340" s="95" t="s">
        <v>148</v>
      </c>
      <c r="E340" s="78" t="s">
        <v>108</v>
      </c>
      <c r="F340" s="18">
        <v>1</v>
      </c>
      <c r="G340" s="43"/>
      <c r="H340" s="111">
        <f t="shared" si="6"/>
        <v>0</v>
      </c>
    </row>
    <row r="341" spans="2:9" ht="12.75" customHeight="1" x14ac:dyDescent="0.2">
      <c r="B341" s="82" t="s">
        <v>352</v>
      </c>
      <c r="C341" s="86">
        <v>39.200000000000003</v>
      </c>
      <c r="D341" s="59" t="s">
        <v>149</v>
      </c>
      <c r="E341" s="78" t="s">
        <v>108</v>
      </c>
      <c r="F341" s="18">
        <v>4</v>
      </c>
      <c r="G341" s="43"/>
      <c r="H341" s="111">
        <f t="shared" si="6"/>
        <v>0</v>
      </c>
    </row>
    <row r="342" spans="2:9" ht="15" customHeight="1" x14ac:dyDescent="0.2">
      <c r="B342" s="103"/>
      <c r="C342" s="89"/>
      <c r="D342" s="104"/>
      <c r="E342" s="51"/>
      <c r="F342" s="74"/>
      <c r="G342" s="105"/>
      <c r="H342" s="106"/>
    </row>
    <row r="344" spans="2:9" ht="15.75" thickBot="1" x14ac:dyDescent="0.25">
      <c r="H344" s="147" t="s">
        <v>513</v>
      </c>
    </row>
    <row r="345" spans="2:9" ht="15" x14ac:dyDescent="0.2">
      <c r="D345" s="160" t="s">
        <v>150</v>
      </c>
      <c r="E345" s="161"/>
      <c r="F345" s="161"/>
      <c r="G345" s="148" t="s">
        <v>151</v>
      </c>
      <c r="H345" s="149">
        <f>H9+H13+H15+H21+H23+H26+H30+H33+H45+H47+H53+H61+H65+H69+H76+H83+H89+H118+H121</f>
        <v>0</v>
      </c>
    </row>
    <row r="346" spans="2:9" x14ac:dyDescent="0.2">
      <c r="D346" s="164" t="s">
        <v>152</v>
      </c>
      <c r="E346" s="165"/>
      <c r="F346" s="1" t="s">
        <v>153</v>
      </c>
      <c r="G346" s="166" t="s">
        <v>154</v>
      </c>
      <c r="H346" s="150"/>
    </row>
    <row r="347" spans="2:9" x14ac:dyDescent="0.2">
      <c r="D347" s="164" t="s">
        <v>155</v>
      </c>
      <c r="E347" s="165"/>
      <c r="F347" s="1" t="s">
        <v>153</v>
      </c>
      <c r="G347" s="167"/>
      <c r="H347" s="150"/>
    </row>
    <row r="348" spans="2:9" x14ac:dyDescent="0.2">
      <c r="D348" s="164" t="s">
        <v>156</v>
      </c>
      <c r="E348" s="165"/>
      <c r="F348" s="1" t="s">
        <v>153</v>
      </c>
      <c r="G348" s="167"/>
      <c r="H348" s="150"/>
      <c r="I348" s="42"/>
    </row>
    <row r="349" spans="2:9" x14ac:dyDescent="0.2">
      <c r="D349" s="164" t="s">
        <v>157</v>
      </c>
      <c r="E349" s="165"/>
      <c r="F349" s="1">
        <v>0.19</v>
      </c>
      <c r="G349" s="168"/>
      <c r="H349" s="150"/>
    </row>
    <row r="350" spans="2:9" ht="15" x14ac:dyDescent="0.2">
      <c r="D350" s="169" t="s">
        <v>158</v>
      </c>
      <c r="E350" s="170"/>
      <c r="F350" s="170"/>
      <c r="G350" s="2" t="s">
        <v>159</v>
      </c>
      <c r="H350" s="151">
        <f>+H345+H346+H347+H348+H349</f>
        <v>0</v>
      </c>
    </row>
    <row r="351" spans="2:9" ht="15" x14ac:dyDescent="0.2">
      <c r="D351" s="171"/>
      <c r="E351" s="172"/>
      <c r="F351" s="172"/>
      <c r="G351" s="173"/>
      <c r="H351" s="152"/>
    </row>
    <row r="352" spans="2:9" ht="28.5" customHeight="1" x14ac:dyDescent="0.2">
      <c r="D352" s="174" t="s">
        <v>174</v>
      </c>
      <c r="E352" s="175"/>
      <c r="F352" s="175"/>
      <c r="G352" s="109" t="s">
        <v>160</v>
      </c>
      <c r="H352" s="153">
        <f>H123+H156+H162+H168+H174+H182+H187+H208+H213+H216+H220+H227+H234+H238+H258+H264+H270+H306+H317+H321</f>
        <v>0</v>
      </c>
    </row>
    <row r="353" spans="4:8" ht="15" x14ac:dyDescent="0.2">
      <c r="D353" s="164" t="s">
        <v>152</v>
      </c>
      <c r="E353" s="165"/>
      <c r="F353" s="1" t="s">
        <v>153</v>
      </c>
      <c r="G353" s="2" t="s">
        <v>161</v>
      </c>
      <c r="H353" s="151"/>
    </row>
    <row r="354" spans="4:8" ht="15" x14ac:dyDescent="0.2">
      <c r="D354" s="164" t="s">
        <v>162</v>
      </c>
      <c r="E354" s="176"/>
      <c r="F354" s="165"/>
      <c r="G354" s="2" t="s">
        <v>163</v>
      </c>
      <c r="H354" s="151">
        <f>+H352+H353</f>
        <v>0</v>
      </c>
    </row>
    <row r="355" spans="4:8" ht="15" x14ac:dyDescent="0.2">
      <c r="D355" s="169"/>
      <c r="E355" s="170"/>
      <c r="F355" s="170"/>
      <c r="G355" s="3"/>
      <c r="H355" s="151"/>
    </row>
    <row r="356" spans="4:8" ht="16.5" thickBot="1" x14ac:dyDescent="0.25">
      <c r="D356" s="162" t="s">
        <v>164</v>
      </c>
      <c r="E356" s="163"/>
      <c r="F356" s="163"/>
      <c r="G356" s="4"/>
      <c r="H356" s="154">
        <f>+H354+H350</f>
        <v>0</v>
      </c>
    </row>
  </sheetData>
  <sheetProtection algorithmName="SHA-512" hashValue="psZ116JSO8VwA+TM3LLfuDaPnb0a/3Obo3QfPQ4jMYhwjyIdRqTdkPG1DaHfGTrBKEHQFZKrtwko4uC5T/fV5Q==" saltValue="VJ0z5LnC0iXsuDb5bBwNMg==" spinCount="100000" sheet="1" objects="1" scenarios="1"/>
  <mergeCells count="17">
    <mergeCell ref="D356:F356"/>
    <mergeCell ref="D346:E346"/>
    <mergeCell ref="G346:G349"/>
    <mergeCell ref="D347:E347"/>
    <mergeCell ref="D348:E348"/>
    <mergeCell ref="D349:E349"/>
    <mergeCell ref="D350:F350"/>
    <mergeCell ref="D351:G351"/>
    <mergeCell ref="D352:F352"/>
    <mergeCell ref="D353:E353"/>
    <mergeCell ref="D354:F354"/>
    <mergeCell ref="D355:F355"/>
    <mergeCell ref="B3:H3"/>
    <mergeCell ref="B4:H5"/>
    <mergeCell ref="B128:B129"/>
    <mergeCell ref="I229:I233"/>
    <mergeCell ref="D345:F345"/>
  </mergeCells>
  <printOptions horizontalCentered="1"/>
  <pageMargins left="0.23622047244094491" right="0.23622047244094491" top="0.74803149606299213" bottom="0.74803149606299213" header="0.31496062992125984" footer="0.31496062992125984"/>
  <pageSetup paperSize="144" fitToHeight="18" orientation="portrait" r:id="rId1"/>
  <rowBreaks count="5" manualBreakCount="5">
    <brk id="108" max="7" man="1"/>
    <brk id="250" max="7" man="1"/>
    <brk id="266" max="7" man="1"/>
    <brk id="287" max="7" man="1"/>
    <brk id="31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 4.</vt:lpstr>
      <vt:lpstr>'form 4.'!Área_de_impresión</vt:lpstr>
      <vt:lpstr>'form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FREDY LEONARDO PAREDES PENA</dc:creator>
  <cp:lastModifiedBy>DAVID ANDRES ALZATE URREGO</cp:lastModifiedBy>
  <cp:lastPrinted>2018-10-11T14:04:44Z</cp:lastPrinted>
  <dcterms:created xsi:type="dcterms:W3CDTF">2018-08-06T15:27:32Z</dcterms:created>
  <dcterms:modified xsi:type="dcterms:W3CDTF">2019-02-27T19:07:49Z</dcterms:modified>
</cp:coreProperties>
</file>