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_fleguizamon\Desktop\Invitación Publica 002\"/>
    </mc:Choice>
  </mc:AlternateContent>
  <bookViews>
    <workbookView xWindow="0" yWindow="0" windowWidth="21600" windowHeight="9735"/>
  </bookViews>
  <sheets>
    <sheet name="Intervención Archivo HC" sheetId="1" r:id="rId1"/>
    <sheet name="Perfil Riesgo" sheetId="2" r:id="rId2"/>
    <sheet name="Perfil Riesgo Internos" sheetId="3" state="hidden" r:id="rId3"/>
  </sheets>
  <definedNames>
    <definedName name="_xlnm._FilterDatabase" localSheetId="0" hidden="1">'Intervención Archivo HC'!$A$4:$AC$18</definedName>
    <definedName name="_xlnm.Print_Area" localSheetId="0">'Intervención Archivo HC'!$B$3:$W$43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7" i="1" l="1"/>
  <c r="R16" i="1"/>
  <c r="R15" i="1"/>
  <c r="R14" i="1"/>
  <c r="R13" i="1"/>
  <c r="R12" i="1"/>
  <c r="R11" i="1"/>
  <c r="R10" i="1"/>
  <c r="R8" i="1"/>
  <c r="R7" i="1"/>
  <c r="R6" i="1"/>
  <c r="R5" i="1"/>
  <c r="K17" i="1"/>
  <c r="K16" i="1"/>
  <c r="K15" i="1"/>
  <c r="K14" i="1"/>
  <c r="K13" i="1"/>
  <c r="K12" i="1"/>
  <c r="K11" i="1"/>
  <c r="K10" i="1"/>
  <c r="K9" i="1"/>
  <c r="K8" i="1"/>
  <c r="K7" i="1"/>
  <c r="K6" i="1"/>
  <c r="K5" i="1"/>
  <c r="S15" i="1" l="1"/>
  <c r="L15" i="1"/>
  <c r="S14" i="1"/>
  <c r="L14" i="1"/>
  <c r="S13" i="1"/>
  <c r="L13" i="1"/>
  <c r="S12" i="1"/>
  <c r="L12" i="1"/>
  <c r="S11" i="1"/>
  <c r="L11" i="1"/>
  <c r="S10" i="1"/>
  <c r="L10" i="1"/>
  <c r="R9" i="1"/>
  <c r="S9" i="1" s="1"/>
  <c r="L9" i="1"/>
  <c r="S6" i="1"/>
  <c r="L6" i="1"/>
  <c r="S5" i="1"/>
  <c r="L5" i="1"/>
  <c r="N22" i="3" l="1"/>
  <c r="N21" i="3"/>
  <c r="N20" i="3"/>
  <c r="N19" i="3"/>
  <c r="N23" i="3" s="1"/>
  <c r="N8" i="3"/>
  <c r="N7" i="3"/>
  <c r="N6" i="3"/>
  <c r="N5" i="3"/>
  <c r="O22" i="3" l="1"/>
  <c r="O19" i="3"/>
  <c r="O21" i="3"/>
  <c r="O20" i="3"/>
  <c r="N9" i="3"/>
  <c r="O5" i="3" s="1"/>
  <c r="N22" i="2"/>
  <c r="N21" i="2"/>
  <c r="N20" i="2"/>
  <c r="N19" i="2"/>
  <c r="N8" i="2"/>
  <c r="N7" i="2"/>
  <c r="N6" i="2"/>
  <c r="N5" i="2"/>
  <c r="O7" i="3" l="1"/>
  <c r="O23" i="3"/>
  <c r="O8" i="3"/>
  <c r="O6" i="3"/>
  <c r="O9" i="3" s="1"/>
  <c r="N23" i="2"/>
  <c r="O22" i="2" s="1"/>
  <c r="L7" i="1"/>
  <c r="S7" i="1"/>
  <c r="L8" i="1"/>
  <c r="S8" i="1"/>
  <c r="L16" i="1"/>
  <c r="S16" i="1"/>
  <c r="L17" i="1"/>
  <c r="S17" i="1"/>
  <c r="O19" i="2" l="1"/>
  <c r="O21" i="2"/>
  <c r="O20" i="2"/>
  <c r="N9" i="2"/>
  <c r="O23" i="2" l="1"/>
  <c r="O6" i="2"/>
  <c r="O5" i="2"/>
  <c r="O7" i="2"/>
  <c r="O8" i="2"/>
  <c r="O9" i="2" l="1"/>
</calcChain>
</file>

<file path=xl/sharedStrings.xml><?xml version="1.0" encoding="utf-8"?>
<sst xmlns="http://schemas.openxmlformats.org/spreadsheetml/2006/main" count="298" uniqueCount="147">
  <si>
    <t>Si</t>
  </si>
  <si>
    <t>Reducir el Riesgo</t>
  </si>
  <si>
    <t>Operacional</t>
  </si>
  <si>
    <t xml:space="preserve">Ejecución </t>
  </si>
  <si>
    <t>Externo</t>
  </si>
  <si>
    <t xml:space="preserve">Especifico </t>
  </si>
  <si>
    <t>Permanente</t>
  </si>
  <si>
    <t>Consorcio/juridica</t>
  </si>
  <si>
    <t>si</t>
  </si>
  <si>
    <t>De acuerdo a los estudios que se tienen de la operación y de acuerdo a la instrucción de la USPEC se activarian las polizas de cumplimiento /garantia y calidad del ejercicio</t>
  </si>
  <si>
    <t>Evitar el Riesgo</t>
  </si>
  <si>
    <t>No aceptacion de servicios adicionales en caso de requerirlo para la ejecucion eficaz del contrato</t>
  </si>
  <si>
    <t>revision de uso de backups y proteccion de la informacion</t>
  </si>
  <si>
    <t>Consorcio /juridica
Contratista/ seguridad informacion</t>
  </si>
  <si>
    <t>Polizas de garantia por inclumplimiento y/o afectacion de operación. Protocolos de seguridad de la informacion ,y/o backups</t>
  </si>
  <si>
    <t>No cumplimiento de los fines y cometidos de la contratación, no obtención del objeto contractual. Reprocesos/ perdidas economicas/afectacion oblogaciones contractuales</t>
  </si>
  <si>
    <t>Perdida de informacion/archivos de los sistemas tecnologicos utilizados por el contratista  para la administracion de la operación,</t>
  </si>
  <si>
    <t>Tecnologicos</t>
  </si>
  <si>
    <t xml:space="preserve">Externo </t>
  </si>
  <si>
    <t xml:space="preserve">Específico </t>
  </si>
  <si>
    <t>INPEC</t>
  </si>
  <si>
    <t xml:space="preserve">Operacional </t>
  </si>
  <si>
    <t>Consorcio</t>
  </si>
  <si>
    <t xml:space="preserve">Contratación </t>
  </si>
  <si>
    <t>Fraude Interno y/o externo. Extracción de recursos de manera ilegitima. Perdida de confianza. Selección de un contratista que no cumpla con las condiciones requeridas para la adjudicación y ejecución del contrato</t>
  </si>
  <si>
    <t>Recibir dinero u otra utilidad o
promesa directa o indirectamente
en cualquiera de las etapas del
proceso de selección</t>
  </si>
  <si>
    <t>General</t>
  </si>
  <si>
    <t>Tranferir riesgo</t>
  </si>
  <si>
    <t>Riesgo Alto</t>
  </si>
  <si>
    <t>Periodicidad ¿Cuándo?</t>
  </si>
  <si>
    <t>Cómo se realiza el monitoreo?</t>
  </si>
  <si>
    <t>Persona responsable por implementar el tratamiento</t>
  </si>
  <si>
    <t>Afecta la ejecución del contrato?</t>
  </si>
  <si>
    <t xml:space="preserve">Categoría </t>
  </si>
  <si>
    <t xml:space="preserve">Valoración del riesgo </t>
  </si>
  <si>
    <t xml:space="preserve">Impacto </t>
  </si>
  <si>
    <t xml:space="preserve">Probabilidad </t>
  </si>
  <si>
    <t>Control</t>
  </si>
  <si>
    <t>Tratamiento del riesgo</t>
  </si>
  <si>
    <t>¿A quién se le asignan?</t>
  </si>
  <si>
    <t xml:space="preserve"> Consecuencias
de la ocurrencia
del evento</t>
  </si>
  <si>
    <t>Descripción
(Qué puede pasar
y cómo puede ocurrir)</t>
  </si>
  <si>
    <t>Tipo</t>
  </si>
  <si>
    <t>Etapa</t>
  </si>
  <si>
    <t>Fuente</t>
  </si>
  <si>
    <t>Clase</t>
  </si>
  <si>
    <t>N°</t>
  </si>
  <si>
    <t>Monitoreo y Revisión</t>
  </si>
  <si>
    <t>Plan de Acción</t>
  </si>
  <si>
    <t>Impacto después</t>
  </si>
  <si>
    <t xml:space="preserve">Tratamiento / Control </t>
  </si>
  <si>
    <t xml:space="preserve">Riesgo antes de control </t>
  </si>
  <si>
    <t>NIVEL INHERENTE</t>
  </si>
  <si>
    <t># DE RIESGOS</t>
  </si>
  <si>
    <t>PARTICIPACIÓN</t>
  </si>
  <si>
    <t>Matriz Inherente</t>
  </si>
  <si>
    <t>Moderado</t>
  </si>
  <si>
    <t>Probabilidad</t>
  </si>
  <si>
    <t>TOTAL</t>
  </si>
  <si>
    <t>Impacto</t>
  </si>
  <si>
    <t>Matriz Residual</t>
  </si>
  <si>
    <t>NIVEL RESIDUAL</t>
  </si>
  <si>
    <r>
      <t>Muy baja</t>
    </r>
    <r>
      <rPr>
        <sz val="11"/>
        <color theme="1"/>
        <rFont val="Calibri"/>
        <family val="2"/>
        <scheme val="minor"/>
      </rPr>
      <t xml:space="preserve"> (raro)</t>
    </r>
  </si>
  <si>
    <r>
      <t xml:space="preserve">baja </t>
    </r>
    <r>
      <rPr>
        <sz val="11"/>
        <color theme="1"/>
        <rFont val="Calibri"/>
        <family val="2"/>
        <scheme val="minor"/>
      </rPr>
      <t>(Improbable)</t>
    </r>
  </si>
  <si>
    <r>
      <t xml:space="preserve">media </t>
    </r>
    <r>
      <rPr>
        <sz val="11"/>
        <color theme="1"/>
        <rFont val="Calibri"/>
        <family val="2"/>
        <scheme val="minor"/>
      </rPr>
      <t>(Posible)</t>
    </r>
  </si>
  <si>
    <r>
      <t>Alta</t>
    </r>
    <r>
      <rPr>
        <sz val="11"/>
        <color theme="1"/>
        <rFont val="Calibri"/>
        <family val="2"/>
        <scheme val="minor"/>
      </rPr>
      <t xml:space="preserve"> (Probable)</t>
    </r>
  </si>
  <si>
    <r>
      <t>Muy alta</t>
    </r>
    <r>
      <rPr>
        <sz val="11"/>
        <color theme="1"/>
        <rFont val="Calibri"/>
        <family val="2"/>
        <scheme val="minor"/>
      </rPr>
      <t xml:space="preserve"> (Casi Cierto)</t>
    </r>
  </si>
  <si>
    <r>
      <t xml:space="preserve">Leve </t>
    </r>
    <r>
      <rPr>
        <sz val="11"/>
        <color theme="1"/>
        <rFont val="Calibri"/>
        <family val="2"/>
        <scheme val="minor"/>
      </rPr>
      <t>(Insignificante)</t>
    </r>
  </si>
  <si>
    <r>
      <t xml:space="preserve">Inferior </t>
    </r>
    <r>
      <rPr>
        <sz val="11"/>
        <color theme="1"/>
        <rFont val="Calibri"/>
        <family val="2"/>
        <scheme val="minor"/>
      </rPr>
      <t>(Menor)</t>
    </r>
  </si>
  <si>
    <r>
      <t xml:space="preserve">Superior </t>
    </r>
    <r>
      <rPr>
        <sz val="11"/>
        <color theme="1"/>
        <rFont val="Calibri"/>
        <family val="2"/>
        <scheme val="minor"/>
      </rPr>
      <t>(Mayor)</t>
    </r>
  </si>
  <si>
    <r>
      <t xml:space="preserve">Extremo </t>
    </r>
    <r>
      <rPr>
        <sz val="11"/>
        <color theme="1"/>
        <rFont val="Calibri"/>
        <family val="2"/>
        <scheme val="minor"/>
      </rPr>
      <t>(Catastrofico)</t>
    </r>
  </si>
  <si>
    <t>Riesgo Bajo</t>
  </si>
  <si>
    <t>Riesgo Medio</t>
  </si>
  <si>
    <t>Riesgo Extremo</t>
  </si>
  <si>
    <t>No aceptacion de contratacion por el corto tiempo de ejecucion del contrato de fiducia mercantil   331 2017 / que actualmente esta prevista hasta el  Nov 2018</t>
  </si>
  <si>
    <t>Limitación en la elaboración de las actividades por problemas de acceso, restricciones por seguridad y factores logísticos en los ERON</t>
  </si>
  <si>
    <t>Periodos cortos para el desarrollo de las actividades propias de la invitación /Reprocesos</t>
  </si>
  <si>
    <t>Errores cometidos por el oferente en la presentación de la oferta/ Reprocesos altos</t>
  </si>
  <si>
    <t>Incumplimiento de la ejecucion del servicio dentro de los plazos pactados en el contrato/ afectacion obligaciones contractuales</t>
  </si>
  <si>
    <t>Descripcion del Perfil Riesgos Extremos y Altos</t>
  </si>
  <si>
    <t>Responsables</t>
  </si>
  <si>
    <t>Interno/Consorcio/Uspec</t>
  </si>
  <si>
    <t>Interno/Consorcio/Uspec/Fiduciarias</t>
  </si>
  <si>
    <t>Contratista/Externo</t>
  </si>
  <si>
    <t xml:space="preserve"> imcumplimiento/demoras en la presentacion de garantias requeridas en los documentos del proceso de contratación </t>
  </si>
  <si>
    <t>Reprocesos  y/o atrasos en la contratación</t>
  </si>
  <si>
    <t>No</t>
  </si>
  <si>
    <t>Demoras/retrasos en el proceso de contratacion y consecucion de actividades de acuerdo al objeto del contrato</t>
  </si>
  <si>
    <t>Demoras en el ingreso de los equipos necesarios para la prestación de los servicios al inicio de la operación</t>
  </si>
  <si>
    <t>Actas de reunión y cronogramas de inicio de operaciones por establecimiento.
Acompañamiento en la visitas de personas de las tres instituciones: USPEC -INPEC-CONSORCIO</t>
  </si>
  <si>
    <t>USPEC</t>
  </si>
  <si>
    <t>SI</t>
  </si>
  <si>
    <t>Cronograma de mejoramiento de infraestructura tecnologica</t>
  </si>
  <si>
    <t>CONTRATISTA</t>
  </si>
  <si>
    <t xml:space="preserve">Tener planes de contingencia, utilizar convocatorias abiertas para vincular el personal necesario para la ejecución del contrato. </t>
  </si>
  <si>
    <t>Supervision del Contrato</t>
  </si>
  <si>
    <t>INPEC
USPEC
CONTRATISTA</t>
  </si>
  <si>
    <t xml:space="preserve">procesos juridicos por daños y perjuicios </t>
  </si>
  <si>
    <t>Transferir Riesgo</t>
  </si>
  <si>
    <t>Tecnológicos</t>
  </si>
  <si>
    <t>Se realiza seguimiento constante al contratista</t>
  </si>
  <si>
    <t>Auditorias Internas  realilzadas por Fiduciaria la Previsora, Entes de Control Externos</t>
  </si>
  <si>
    <t>CONSORCIO/FIDUPREVISORA</t>
  </si>
  <si>
    <t>El Contratista al que se le adjudico el contrato, no firme el contrato</t>
  </si>
  <si>
    <t>Como requisito habilitante, desde la presentación de la oferta se se le exige al contratista una poliza de garantia de seriedad en la oferta</t>
  </si>
  <si>
    <t>Desde la publicacion de los requisitos habilitantes, se publica los tiempos que se deben cumplir en la presentación de la documentación en caso de ser seleccionados.
Para efectos de cumplimiento La Direccion Juridica acude a la jurisdiccion Correspondiente  donde solicitará se  inicie un proceso de demanda donde se garantice algun  daño y/o perjuicio que se puedan ocasionar por demoras en el proceso de contratación</t>
  </si>
  <si>
    <t>USPEC/INPEC</t>
  </si>
  <si>
    <t>El Consorcio cuenta con indicadores de gestion, que en efectos de su incumplimiento se aplicaran clausulas sancionatorias.
Contrato existen procesos definidos y condiciones y/o obligaciones pactadas contractualmente</t>
  </si>
  <si>
    <t>no</t>
  </si>
  <si>
    <t>Mensual</t>
  </si>
  <si>
    <t>Limitación /Demoras  en el ingreso personal contratado  por el contratista al inicio operación
 por problemas de acceso, restricciones por seguridad y factores logísticos en los ERON</t>
  </si>
  <si>
    <t>Retrasos en las actividades 
Aumento en los tiempos establecidos de empalme e inicio de operaciones.
Fallas en la continuidad de la prestación del servicio intervención al Archivo de historias clinicas en cada ERON</t>
  </si>
  <si>
    <t>El Gerente del proyecto del Contratista debera garantizar el inicio y fin de entrega de insumos los cuales se reportaran por medio de informes al Supervisor del Contrato del Consorcio
El director del establecimiento dentro de sus protocolos de ingreso   debe garantizar el control y seguimiento.</t>
  </si>
  <si>
    <t>Condiciones de infraestructura tecnologicas y logisticas inefecientes para contol de las historias clinicas</t>
  </si>
  <si>
    <t>Imposibilidad de Control en la gestion del contrato de intervencion de historias clinicas en los ERON</t>
  </si>
  <si>
    <t xml:space="preserve">Aplican estrategias de Códigos de ética, estatutos anticorrupción y principios de Código de buen gobierno, Polizas, audirorias internas y externas realizadas al Consorcio
</t>
  </si>
  <si>
    <t xml:space="preserve">Reuniones Apertura  con el INPEC/Director del Establecimiento,  Comunicados  donde se informe el nuevo funcionamiento y operación del contratista.
</t>
  </si>
  <si>
    <t>Aumento en los tiempos establecidos de empalme e inicio de operaciones.
Fallas en la continuidad de la prestación del servicio de Intervención de Archivo de Historias Clinicas de los PPL</t>
  </si>
  <si>
    <t>Reuniones previas con el INPEC /Creacion de protocolos de inicio de operación / remisión de oficios  solicitando el ingreso de los equipos relacionados.</t>
  </si>
  <si>
    <t>Perdidas Economicas por costos adicionales generados en operación</t>
  </si>
  <si>
    <t xml:space="preserve">Dificultades del  Contratista  en  la  contratación de los perfiles requeridos para la prestación de servicios de acuerdo al contrato. </t>
  </si>
  <si>
    <t>Inoportunidad /demoras en la gestión de operación de intervención de archivo de historias clinicas</t>
  </si>
  <si>
    <t>Riesgos Reputacionales/procesos juridicos/ intervencion de entes de control</t>
  </si>
  <si>
    <t xml:space="preserve">El INPEC establece al Interior de los establecimientos carcelarios protocolos de seguridad </t>
  </si>
  <si>
    <t>Auditorias/supervision contrato</t>
  </si>
  <si>
    <t>INPEC /CONTRATISTA</t>
  </si>
  <si>
    <t>CONSORCIO/CONTRATISTA</t>
  </si>
  <si>
    <t>Perdida de informacion, inventarios historias clinicas/archivos de los sistemas tecnologicos utilizados por el contratista  para la administracion de la operación,</t>
  </si>
  <si>
    <t>Terminacion del contrato, afectacion obligaciones contractuales/multas/riesgos reputaconales_Imagen</t>
  </si>
  <si>
    <t>Demoras/perdidas de  insumos, (Carpetas, Cajas) y/o incumplimiento de las especificaciones tecnicas definidas por el AGN</t>
  </si>
  <si>
    <t xml:space="preserve">
Afectar  la continuidad del tratamiento del PPL
Procesos Juridicos (Tutelas) por  atencion y entrega de medicamentos
Perdida de Imagen
</t>
  </si>
  <si>
    <t>Seguimiento a planes de Acción establecidos.
Revision del cumplimiento del contrsto por parte de la supervision</t>
  </si>
  <si>
    <t xml:space="preserve">Demoras/inoportunidad en la atención, requerimientos y/o prestamos  de entregas de Historias Clinicas solicitadas al interior del ERON y/o demoras/inoportunidad en las Transferencias documentales al AGN  </t>
  </si>
  <si>
    <t xml:space="preserve">Incumplimiento de la ejecucion del servicio dentro de los plazos pactados en el contrato y/o incumplimiento de entregables ( inventario, Medios magneticos, controles de transferencias, almacenaje) y/o  normas establecidas para la custoria de archivo de historias clinicas </t>
  </si>
  <si>
    <t xml:space="preserve">Elaboro: Julieth Rubio- Profesional  Riesgos </t>
  </si>
  <si>
    <t>INVITACIÓN PÚBLICA 002 DE 2019 ORGANIZACIÓN ARCHIVO HISTORIAS CLINICAS</t>
  </si>
  <si>
    <t>El Consorcio deberá garatizar desde inicio del proceso la vigencia de la poliza y su pago  de garantia de seriedad de la oferta /Sosporte de documentos firmados</t>
  </si>
  <si>
    <t>/INPEC/CONTRATISTA</t>
  </si>
  <si>
    <t>Contratista/INPEC</t>
  </si>
  <si>
    <t>Supervisión - Directirector Esteblecimeinto.</t>
  </si>
  <si>
    <t>Se informa y realizan acuerdos  en  los comites Fiduciarios las condiciones tecnicas, herramientas minimas   de insfraestrutura para la prestación del Servicio contratado</t>
  </si>
  <si>
    <t>Robo/ pérdida/daños de las Historias Clinicas equipos de computo u otros  que se encuentran en custodia de los operadores dentro de los Establecimientos de Reclusión del Orden Nacional y/o lugares del Contratista</t>
  </si>
  <si>
    <t>El INPEC capacita e informa al Contratista el protocolo de seguridad al interior de los establecimientos de reclusion de orden Nacional, adquisición de pólizas todo riesgos o de bienes.</t>
  </si>
  <si>
    <t>Supervisión /Reorte de informes por parte del Contratista</t>
  </si>
  <si>
    <t>INPEC/CONTRATISta</t>
  </si>
  <si>
    <t>Personal del operador con riesgos de seguridad conflicto de interes. (vinculos entre el personal contratado y personal recluso, personal de la USPEC, INPEC, Consorcio.)</t>
  </si>
  <si>
    <t>CONTRATISTA/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</si>
</sst>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theme="1"/>
      <name val="Calibri"/>
      <family val="2"/>
      <scheme val="minor"/>
    </font>
    <font>
      <b/>
      <sz val="12"/>
      <color rgb="FF000000"/>
      <name val="Calibri"/>
      <family val="2"/>
    </font>
    <font>
      <b/>
      <sz val="11"/>
      <color theme="0"/>
      <name val="Calibri"/>
      <family val="2"/>
      <scheme val="minor"/>
    </font>
    <font>
      <b/>
      <sz val="11"/>
      <color theme="1"/>
      <name val="Calibri"/>
      <family val="2"/>
      <scheme val="minor"/>
    </font>
    <font>
      <sz val="11"/>
      <color indexed="8"/>
      <name val="Calibri"/>
      <family val="2"/>
    </font>
    <font>
      <b/>
      <sz val="11"/>
      <color theme="1"/>
      <name val="Arial"/>
      <family val="2"/>
    </font>
    <font>
      <b/>
      <sz val="12"/>
      <color theme="0"/>
      <name val="Calibri"/>
      <family val="2"/>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1" tint="0.34998626667073579"/>
        <bgColor indexed="64"/>
      </patternFill>
    </fill>
    <fill>
      <patternFill patternType="solid">
        <fgColor rgb="FF00B050"/>
        <bgColor indexed="64"/>
      </patternFill>
    </fill>
    <fill>
      <patternFill patternType="solid">
        <fgColor theme="7" tint="0.39997558519241921"/>
        <bgColor indexed="64"/>
      </patternFill>
    </fill>
    <fill>
      <patternFill patternType="solid">
        <fgColor rgb="FF007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9" fontId="5" fillId="0" borderId="0" applyFont="0" applyFill="0" applyBorder="0" applyAlignment="0" applyProtection="0"/>
  </cellStyleXfs>
  <cellXfs count="77">
    <xf numFmtId="0" fontId="0" fillId="0" borderId="0" xfId="0"/>
    <xf numFmtId="0" fontId="0" fillId="0" borderId="0" xfId="0" applyAlignment="1">
      <alignment vertical="center" wrapText="1"/>
    </xf>
    <xf numFmtId="0" fontId="0" fillId="2" borderId="0" xfId="0" applyFill="1" applyAlignment="1">
      <alignment vertical="center" wrapText="1"/>
    </xf>
    <xf numFmtId="0" fontId="0" fillId="0" borderId="0" xfId="0"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vertical="center" wrapText="1"/>
    </xf>
    <xf numFmtId="0" fontId="0"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2" borderId="1" xfId="0" applyFont="1" applyFill="1" applyBorder="1" applyAlignment="1">
      <alignment vertical="center" wrapText="1"/>
    </xf>
    <xf numFmtId="0" fontId="0" fillId="0" borderId="1" xfId="0" applyFont="1" applyBorder="1" applyAlignment="1">
      <alignment vertical="center" wrapText="1"/>
    </xf>
    <xf numFmtId="0" fontId="0" fillId="2" borderId="0" xfId="0" applyFill="1" applyBorder="1" applyAlignment="1">
      <alignment vertical="center" wrapText="1"/>
    </xf>
    <xf numFmtId="0" fontId="3" fillId="6" borderId="1" xfId="0" applyFont="1" applyFill="1" applyBorder="1" applyAlignment="1">
      <alignment horizontal="center" vertical="center"/>
    </xf>
    <xf numFmtId="0" fontId="0" fillId="0" borderId="4" xfId="0" applyBorder="1"/>
    <xf numFmtId="0" fontId="0" fillId="0" borderId="5" xfId="0" applyBorder="1"/>
    <xf numFmtId="0" fontId="0" fillId="0" borderId="6" xfId="0" applyBorder="1"/>
    <xf numFmtId="0" fontId="0" fillId="4" borderId="1" xfId="0" applyFill="1" applyBorder="1"/>
    <xf numFmtId="0" fontId="0" fillId="0" borderId="1" xfId="0" applyBorder="1" applyAlignment="1">
      <alignment horizontal="center"/>
    </xf>
    <xf numFmtId="9" fontId="1" fillId="0" borderId="1" xfId="1" applyNumberFormat="1" applyFont="1" applyBorder="1" applyAlignment="1">
      <alignment horizontal="center"/>
    </xf>
    <xf numFmtId="0" fontId="0" fillId="0" borderId="7" xfId="0" applyBorder="1"/>
    <xf numFmtId="0" fontId="0" fillId="0" borderId="8" xfId="0" applyBorder="1"/>
    <xf numFmtId="0" fontId="0" fillId="5" borderId="1" xfId="0" applyFill="1" applyBorder="1"/>
    <xf numFmtId="0" fontId="0" fillId="0" borderId="0" xfId="0" applyBorder="1"/>
    <xf numFmtId="0" fontId="0" fillId="3" borderId="1" xfId="0" applyFill="1" applyBorder="1"/>
    <xf numFmtId="0" fontId="4" fillId="0" borderId="0" xfId="0" applyFont="1" applyBorder="1" applyAlignment="1">
      <alignment horizontal="center"/>
    </xf>
    <xf numFmtId="0" fontId="0" fillId="7" borderId="1" xfId="0" applyFill="1" applyBorder="1"/>
    <xf numFmtId="0" fontId="3" fillId="6" borderId="1" xfId="0" applyFont="1" applyFill="1" applyBorder="1"/>
    <xf numFmtId="0" fontId="3" fillId="6" borderId="1" xfId="0" applyFont="1" applyFill="1" applyBorder="1" applyAlignment="1">
      <alignment horizontal="center"/>
    </xf>
    <xf numFmtId="9" fontId="3" fillId="6" borderId="1" xfId="0" applyNumberFormat="1" applyFont="1" applyFill="1" applyBorder="1" applyAlignment="1">
      <alignment horizontal="center"/>
    </xf>
    <xf numFmtId="0" fontId="0" fillId="0" borderId="9" xfId="0" applyBorder="1"/>
    <xf numFmtId="0" fontId="0" fillId="0" borderId="10" xfId="0" applyBorder="1"/>
    <xf numFmtId="0" fontId="0" fillId="0" borderId="11" xfId="0" applyBorder="1"/>
    <xf numFmtId="9" fontId="1" fillId="0" borderId="1" xfId="1" applyFont="1" applyBorder="1" applyAlignment="1">
      <alignment horizontal="center"/>
    </xf>
    <xf numFmtId="0" fontId="0" fillId="7" borderId="1" xfId="0" applyFont="1" applyFill="1" applyBorder="1" applyAlignment="1">
      <alignment horizontal="center"/>
    </xf>
    <xf numFmtId="0" fontId="0" fillId="3" borderId="1" xfId="0" applyFont="1" applyFill="1" applyBorder="1" applyAlignment="1">
      <alignment horizontal="center"/>
    </xf>
    <xf numFmtId="0" fontId="0" fillId="5" borderId="1" xfId="0" applyFont="1" applyFill="1" applyBorder="1" applyAlignment="1">
      <alignment horizontal="center"/>
    </xf>
    <xf numFmtId="0" fontId="0" fillId="4" borderId="1" xfId="0" applyFont="1" applyFill="1" applyBorder="1" applyAlignment="1">
      <alignment horizontal="center"/>
    </xf>
    <xf numFmtId="0" fontId="0" fillId="0" borderId="1" xfId="0" applyBorder="1" applyAlignment="1"/>
    <xf numFmtId="0" fontId="0" fillId="0" borderId="12" xfId="0" applyBorder="1" applyAlignment="1"/>
    <xf numFmtId="0" fontId="0" fillId="0" borderId="10" xfId="0" applyBorder="1" applyAlignment="1"/>
    <xf numFmtId="0" fontId="0" fillId="0" borderId="11" xfId="0" applyBorder="1" applyAlignment="1"/>
    <xf numFmtId="0" fontId="4" fillId="0" borderId="0" xfId="0" applyFont="1"/>
    <xf numFmtId="0" fontId="0" fillId="0" borderId="1" xfId="0" applyBorder="1" applyAlignment="1">
      <alignment vertical="center"/>
    </xf>
    <xf numFmtId="0" fontId="0" fillId="0" borderId="1" xfId="0" applyBorder="1"/>
    <xf numFmtId="0" fontId="0" fillId="0" borderId="1" xfId="0" applyBorder="1" applyAlignment="1">
      <alignment vertical="center" wrapText="1"/>
    </xf>
    <xf numFmtId="0" fontId="0" fillId="0" borderId="1" xfId="0" applyFont="1" applyBorder="1" applyAlignment="1">
      <alignment horizontal="left" vertical="center" wrapText="1"/>
    </xf>
    <xf numFmtId="49" fontId="7" fillId="9" borderId="1" xfId="0" applyNumberFormat="1" applyFont="1" applyFill="1" applyBorder="1" applyAlignment="1">
      <alignment horizontal="center" vertical="center" wrapText="1"/>
    </xf>
    <xf numFmtId="49" fontId="7" fillId="9" borderId="1" xfId="0" applyNumberFormat="1" applyFont="1" applyFill="1" applyBorder="1" applyAlignment="1">
      <alignment horizontal="center" vertical="center" textRotation="90" wrapText="1"/>
    </xf>
    <xf numFmtId="0" fontId="0" fillId="13" borderId="1" xfId="0" applyFont="1" applyFill="1" applyBorder="1" applyAlignment="1">
      <alignment horizontal="center" vertical="center" wrapText="1"/>
    </xf>
    <xf numFmtId="0" fontId="0" fillId="12" borderId="1" xfId="0" applyFont="1" applyFill="1" applyBorder="1" applyAlignment="1">
      <alignment horizontal="center" vertical="center" wrapText="1"/>
    </xf>
    <xf numFmtId="0" fontId="0" fillId="2" borderId="0" xfId="0" applyFill="1" applyAlignment="1">
      <alignment horizontal="left" vertical="center" wrapText="1"/>
    </xf>
    <xf numFmtId="0" fontId="6" fillId="2" borderId="0" xfId="0" applyFont="1" applyFill="1" applyAlignment="1">
      <alignment horizontal="center" vertical="center" wrapText="1"/>
    </xf>
    <xf numFmtId="49" fontId="2" fillId="10" borderId="1"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49" fontId="2" fillId="8" borderId="1" xfId="0" applyNumberFormat="1" applyFont="1" applyFill="1" applyBorder="1" applyAlignment="1">
      <alignment horizontal="center" vertical="center" wrapText="1"/>
    </xf>
    <xf numFmtId="49" fontId="2" fillId="11" borderId="1" xfId="0" applyNumberFormat="1" applyFont="1" applyFill="1" applyBorder="1" applyAlignment="1">
      <alignment horizontal="center" vertical="center" wrapText="1"/>
    </xf>
    <xf numFmtId="0" fontId="4" fillId="0" borderId="0" xfId="0" applyFont="1" applyBorder="1" applyAlignment="1">
      <alignment horizontal="center"/>
    </xf>
    <xf numFmtId="0" fontId="4" fillId="0" borderId="7" xfId="0" applyFont="1" applyBorder="1" applyAlignment="1">
      <alignment horizontal="center" textRotation="90"/>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0" xfId="0" applyFont="1" applyBorder="1" applyAlignment="1">
      <alignment horizont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2" xfId="0" applyFont="1" applyBorder="1" applyAlignment="1">
      <alignment horizontal="left" vertical="top" wrapText="1"/>
    </xf>
    <xf numFmtId="0" fontId="4" fillId="0" borderId="3" xfId="0" applyFont="1" applyBorder="1" applyAlignment="1">
      <alignment horizontal="center"/>
    </xf>
    <xf numFmtId="0" fontId="0" fillId="0" borderId="13" xfId="0" applyBorder="1" applyAlignment="1">
      <alignment horizontal="left" wrapText="1"/>
    </xf>
    <xf numFmtId="0" fontId="0" fillId="0" borderId="14"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xf>
    <xf numFmtId="0" fontId="0" fillId="0" borderId="14" xfId="0" applyBorder="1" applyAlignment="1">
      <alignment horizontal="left"/>
    </xf>
    <xf numFmtId="0" fontId="0" fillId="0" borderId="12" xfId="0" applyBorder="1" applyAlignment="1">
      <alignment horizontal="left"/>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2" xfId="0" applyBorder="1" applyAlignment="1">
      <alignment horizontal="left" vertical="top" wrapText="1"/>
    </xf>
  </cellXfs>
  <cellStyles count="2">
    <cellStyle name="Normal" xfId="0" builtinId="0"/>
    <cellStyle name="Porcentaje 2" xfId="1"/>
  </cellStyles>
  <dxfs count="42">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00FF00"/>
      <color rgb="FFFF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7</xdr:col>
      <xdr:colOff>543916</xdr:colOff>
      <xdr:row>19</xdr:row>
      <xdr:rowOff>14143</xdr:rowOff>
    </xdr:from>
    <xdr:ext cx="7942289" cy="3048000"/>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1216" y="4205143"/>
          <a:ext cx="7942289" cy="3048000"/>
        </a:xfrm>
        <a:prstGeom prst="rect">
          <a:avLst/>
        </a:prstGeom>
      </xdr:spPr>
    </xdr:pic>
    <xdr:clientData/>
  </xdr:oneCellAnchor>
  <xdr:oneCellAnchor>
    <xdr:from>
      <xdr:col>14</xdr:col>
      <xdr:colOff>686666</xdr:colOff>
      <xdr:row>19</xdr:row>
      <xdr:rowOff>126999</xdr:rowOff>
    </xdr:from>
    <xdr:ext cx="7420489" cy="4270376"/>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821266" y="4317999"/>
          <a:ext cx="7420489" cy="4270376"/>
        </a:xfrm>
        <a:prstGeom prst="rect">
          <a:avLst/>
        </a:prstGeom>
      </xdr:spPr>
    </xdr:pic>
    <xdr:clientData/>
  </xdr:oneCellAnchor>
  <xdr:oneCellAnchor>
    <xdr:from>
      <xdr:col>1</xdr:col>
      <xdr:colOff>172854</xdr:colOff>
      <xdr:row>18</xdr:row>
      <xdr:rowOff>102466</xdr:rowOff>
    </xdr:from>
    <xdr:ext cx="3982045" cy="3149600"/>
    <xdr:pic>
      <xdr:nvPicPr>
        <xdr:cNvPr id="4" name="Imagen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96754" y="4102966"/>
          <a:ext cx="3982045" cy="3149600"/>
        </a:xfrm>
        <a:prstGeom prst="rect">
          <a:avLst/>
        </a:prstGeom>
      </xdr:spPr>
    </xdr:pic>
    <xdr:clientData/>
  </xdr:oneCellAnchor>
  <xdr:oneCellAnchor>
    <xdr:from>
      <xdr:col>5</xdr:col>
      <xdr:colOff>659537</xdr:colOff>
      <xdr:row>19</xdr:row>
      <xdr:rowOff>52820</xdr:rowOff>
    </xdr:from>
    <xdr:ext cx="3559751" cy="3048000"/>
    <xdr:pic>
      <xdr:nvPicPr>
        <xdr:cNvPr id="5" name="Imagen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279037" y="4243820"/>
          <a:ext cx="3559751" cy="3048000"/>
        </a:xfrm>
        <a:prstGeom prst="rect">
          <a:avLst/>
        </a:prstGeom>
      </xdr:spPr>
    </xdr:pic>
    <xdr:clientData/>
  </xdr:oneCellAnchor>
  <xdr:oneCellAnchor>
    <xdr:from>
      <xdr:col>3</xdr:col>
      <xdr:colOff>714375</xdr:colOff>
      <xdr:row>2</xdr:row>
      <xdr:rowOff>19051</xdr:rowOff>
    </xdr:from>
    <xdr:ext cx="3657600" cy="307975"/>
    <xdr:pic>
      <xdr:nvPicPr>
        <xdr:cNvPr id="6" name="Imagen 5"/>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t="1" b="44827"/>
        <a:stretch/>
      </xdr:blipFill>
      <xdr:spPr bwMode="auto">
        <a:xfrm>
          <a:off x="2886075" y="209551"/>
          <a:ext cx="3657600" cy="307975"/>
        </a:xfrm>
        <a:prstGeom prst="rect">
          <a:avLst/>
        </a:prstGeom>
        <a:noFill/>
        <a:ln>
          <a:noFill/>
        </a:ln>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8"/>
  <sheetViews>
    <sheetView tabSelected="1" view="pageBreakPreview" zoomScale="55" zoomScaleNormal="70" zoomScaleSheetLayoutView="55" zoomScalePageLayoutView="10" workbookViewId="0">
      <pane ySplit="4" topLeftCell="A16" activePane="bottomLeft" state="frozen"/>
      <selection activeCell="F1" sqref="F1"/>
      <selection pane="bottomLeft" activeCell="H18" sqref="H18"/>
    </sheetView>
  </sheetViews>
  <sheetFormatPr baseColWidth="10" defaultColWidth="10.85546875" defaultRowHeight="15" x14ac:dyDescent="0.25"/>
  <cols>
    <col min="1" max="1" width="3.28515625" style="2" customWidth="1"/>
    <col min="2" max="2" width="10.85546875" style="3"/>
    <col min="3" max="3" width="14.42578125" style="3" customWidth="1"/>
    <col min="4" max="4" width="10.85546875" style="3"/>
    <col min="5" max="5" width="16" style="3" customWidth="1"/>
    <col min="6" max="6" width="24.5703125" style="3" customWidth="1"/>
    <col min="7" max="7" width="49.28515625" style="3" customWidth="1"/>
    <col min="8" max="8" width="42" style="3" customWidth="1"/>
    <col min="9" max="9" width="10.85546875" style="3"/>
    <col min="10" max="10" width="13.28515625" style="3" customWidth="1"/>
    <col min="11" max="11" width="10.85546875" style="3"/>
    <col min="12" max="12" width="14.42578125" style="3" customWidth="1"/>
    <col min="13" max="13" width="18.42578125" style="3" customWidth="1"/>
    <col min="14" max="14" width="21" style="3" bestFit="1" customWidth="1"/>
    <col min="15" max="15" width="47.28515625" style="1" customWidth="1"/>
    <col min="16" max="17" width="10.85546875" style="3" customWidth="1"/>
    <col min="18" max="19" width="10.85546875" style="1" customWidth="1"/>
    <col min="20" max="20" width="16.85546875" style="3" customWidth="1"/>
    <col min="21" max="21" width="26.28515625" style="3" customWidth="1"/>
    <col min="22" max="22" width="27" style="3" customWidth="1"/>
    <col min="23" max="23" width="21.140625" style="3" customWidth="1"/>
    <col min="24" max="29" width="10.85546875" style="2"/>
    <col min="30" max="16384" width="10.85546875" style="1"/>
  </cols>
  <sheetData>
    <row r="1" spans="1:29" ht="15" customHeight="1" x14ac:dyDescent="0.25">
      <c r="B1" s="50" t="s">
        <v>135</v>
      </c>
      <c r="C1" s="50"/>
      <c r="D1" s="50"/>
      <c r="E1" s="50"/>
      <c r="F1" s="50"/>
      <c r="G1" s="50"/>
      <c r="H1" s="50"/>
      <c r="I1" s="50"/>
      <c r="J1" s="50"/>
      <c r="K1" s="50"/>
      <c r="L1" s="50"/>
      <c r="M1" s="50"/>
      <c r="N1" s="50"/>
      <c r="O1" s="50"/>
      <c r="P1" s="50"/>
      <c r="Q1" s="50"/>
      <c r="R1" s="50"/>
      <c r="S1" s="50"/>
      <c r="T1" s="50"/>
      <c r="U1" s="50"/>
      <c r="V1" s="50"/>
      <c r="W1" s="50"/>
    </row>
    <row r="2" spans="1:29" s="10" customFormat="1" ht="15.75" customHeight="1" x14ac:dyDescent="0.25">
      <c r="B2" s="50"/>
      <c r="C2" s="50"/>
      <c r="D2" s="50"/>
      <c r="E2" s="50"/>
      <c r="F2" s="50"/>
      <c r="G2" s="50"/>
      <c r="H2" s="50"/>
      <c r="I2" s="50"/>
      <c r="J2" s="50"/>
      <c r="K2" s="50"/>
      <c r="L2" s="50"/>
      <c r="M2" s="50"/>
      <c r="N2" s="50"/>
      <c r="O2" s="50"/>
      <c r="P2" s="50"/>
      <c r="Q2" s="50"/>
      <c r="R2" s="50"/>
      <c r="S2" s="50"/>
      <c r="T2" s="50"/>
      <c r="U2" s="50"/>
      <c r="V2" s="50"/>
      <c r="W2" s="50"/>
    </row>
    <row r="3" spans="1:29" ht="24.75" customHeight="1" x14ac:dyDescent="0.25">
      <c r="B3" s="52"/>
      <c r="C3" s="52"/>
      <c r="D3" s="52"/>
      <c r="E3" s="52"/>
      <c r="F3" s="52"/>
      <c r="G3" s="52"/>
      <c r="H3" s="53"/>
      <c r="I3" s="54" t="s">
        <v>51</v>
      </c>
      <c r="J3" s="54"/>
      <c r="K3" s="54"/>
      <c r="L3" s="54"/>
      <c r="M3" s="54"/>
      <c r="N3" s="55" t="s">
        <v>50</v>
      </c>
      <c r="O3" s="55"/>
      <c r="P3" s="51" t="s">
        <v>49</v>
      </c>
      <c r="Q3" s="51"/>
      <c r="R3" s="51"/>
      <c r="S3" s="51"/>
      <c r="T3" s="54" t="s">
        <v>48</v>
      </c>
      <c r="U3" s="54"/>
      <c r="V3" s="51" t="s">
        <v>47</v>
      </c>
      <c r="W3" s="51"/>
    </row>
    <row r="4" spans="1:29" s="3" customFormat="1" ht="89.25" customHeight="1" x14ac:dyDescent="0.25">
      <c r="A4" s="4"/>
      <c r="B4" s="45" t="s">
        <v>46</v>
      </c>
      <c r="C4" s="45" t="s">
        <v>45</v>
      </c>
      <c r="D4" s="45" t="s">
        <v>44</v>
      </c>
      <c r="E4" s="45" t="s">
        <v>43</v>
      </c>
      <c r="F4" s="45" t="s">
        <v>42</v>
      </c>
      <c r="G4" s="45" t="s">
        <v>41</v>
      </c>
      <c r="H4" s="45" t="s">
        <v>40</v>
      </c>
      <c r="I4" s="46" t="s">
        <v>36</v>
      </c>
      <c r="J4" s="46" t="s">
        <v>35</v>
      </c>
      <c r="K4" s="46" t="s">
        <v>34</v>
      </c>
      <c r="L4" s="46" t="s">
        <v>33</v>
      </c>
      <c r="M4" s="45" t="s">
        <v>39</v>
      </c>
      <c r="N4" s="45" t="s">
        <v>38</v>
      </c>
      <c r="O4" s="45" t="s">
        <v>37</v>
      </c>
      <c r="P4" s="46" t="s">
        <v>36</v>
      </c>
      <c r="Q4" s="46" t="s">
        <v>35</v>
      </c>
      <c r="R4" s="46" t="s">
        <v>34</v>
      </c>
      <c r="S4" s="46" t="s">
        <v>33</v>
      </c>
      <c r="T4" s="45" t="s">
        <v>32</v>
      </c>
      <c r="U4" s="45" t="s">
        <v>31</v>
      </c>
      <c r="V4" s="45" t="s">
        <v>30</v>
      </c>
      <c r="W4" s="45" t="s">
        <v>29</v>
      </c>
      <c r="X4" s="4"/>
      <c r="Y4" s="4"/>
      <c r="Z4" s="4"/>
      <c r="AA4" s="4"/>
      <c r="AB4" s="4"/>
      <c r="AC4" s="4"/>
    </row>
    <row r="5" spans="1:29" s="2" customFormat="1" ht="132" customHeight="1" x14ac:dyDescent="0.25">
      <c r="B5" s="7">
        <v>1</v>
      </c>
      <c r="C5" s="7" t="s">
        <v>5</v>
      </c>
      <c r="D5" s="7" t="s">
        <v>4</v>
      </c>
      <c r="E5" s="47" t="s">
        <v>23</v>
      </c>
      <c r="F5" s="7" t="s">
        <v>21</v>
      </c>
      <c r="G5" s="7" t="s">
        <v>103</v>
      </c>
      <c r="H5" s="7" t="s">
        <v>85</v>
      </c>
      <c r="I5" s="7">
        <v>1</v>
      </c>
      <c r="J5" s="7">
        <v>3</v>
      </c>
      <c r="K5" s="7">
        <f t="shared" ref="K5:K17" si="0">I5+J5</f>
        <v>4</v>
      </c>
      <c r="L5" s="7" t="str">
        <f t="shared" ref="L5:L17" si="1">IF(K5&gt;=8,"Riesgo Extremo",IF(6=K5,"Riesgo Alto",IF(7=K5,"Riesgo Alto",IF(K5=5,"Riesgo Medio",IF(K5&lt;=4,"Riesgo Bajo")))))</f>
        <v>Riesgo Bajo</v>
      </c>
      <c r="M5" s="7" t="s">
        <v>93</v>
      </c>
      <c r="N5" s="7" t="s">
        <v>10</v>
      </c>
      <c r="O5" s="9" t="s">
        <v>104</v>
      </c>
      <c r="P5" s="7">
        <v>1</v>
      </c>
      <c r="Q5" s="7">
        <v>2</v>
      </c>
      <c r="R5" s="7">
        <f t="shared" ref="R5:R8" si="2">P5+Q5</f>
        <v>3</v>
      </c>
      <c r="S5" s="7" t="str">
        <f>IF(R5&gt;=8,"Riesgo Extremo",IF(6=R5,"Riesgo Alto",IF(7=R5,"Riesgo Alto",IF(R5=5,"Riesgo Medio",IF(R5&lt;=4,"Riesgo Bajo")))))</f>
        <v>Riesgo Bajo</v>
      </c>
      <c r="T5" s="7" t="s">
        <v>86</v>
      </c>
      <c r="U5" s="7" t="s">
        <v>22</v>
      </c>
      <c r="V5" s="7" t="s">
        <v>136</v>
      </c>
      <c r="W5" s="7" t="s">
        <v>6</v>
      </c>
    </row>
    <row r="6" spans="1:29" s="2" customFormat="1" ht="174.75" customHeight="1" x14ac:dyDescent="0.25">
      <c r="B6" s="7">
        <v>2</v>
      </c>
      <c r="C6" s="7" t="s">
        <v>26</v>
      </c>
      <c r="D6" s="7" t="s">
        <v>4</v>
      </c>
      <c r="E6" s="47" t="s">
        <v>23</v>
      </c>
      <c r="F6" s="7" t="s">
        <v>21</v>
      </c>
      <c r="G6" s="7" t="s">
        <v>84</v>
      </c>
      <c r="H6" s="7" t="s">
        <v>87</v>
      </c>
      <c r="I6" s="7">
        <v>3</v>
      </c>
      <c r="J6" s="7">
        <v>2</v>
      </c>
      <c r="K6" s="7">
        <f t="shared" si="0"/>
        <v>5</v>
      </c>
      <c r="L6" s="7" t="str">
        <f t="shared" si="1"/>
        <v>Riesgo Medio</v>
      </c>
      <c r="M6" s="7" t="s">
        <v>93</v>
      </c>
      <c r="N6" s="7" t="s">
        <v>10</v>
      </c>
      <c r="O6" s="9" t="s">
        <v>105</v>
      </c>
      <c r="P6" s="7">
        <v>1</v>
      </c>
      <c r="Q6" s="7">
        <v>2</v>
      </c>
      <c r="R6" s="7">
        <f t="shared" si="2"/>
        <v>3</v>
      </c>
      <c r="S6" s="7" t="str">
        <f>IF(R6&gt;=8,"Riesgo Extremo",IF(6=R6,"Riesgo Alto",IF(7=R6,"Riesgo Alto",IF(R6=5,"Riesgo Medio",IF(R6&lt;=4,"Riesgo Bajo")))))</f>
        <v>Riesgo Bajo</v>
      </c>
      <c r="T6" s="7" t="s">
        <v>0</v>
      </c>
      <c r="U6" s="7" t="s">
        <v>22</v>
      </c>
      <c r="V6" s="7" t="s">
        <v>100</v>
      </c>
      <c r="W6" s="7" t="s">
        <v>6</v>
      </c>
    </row>
    <row r="7" spans="1:29" s="2" customFormat="1" ht="147" customHeight="1" x14ac:dyDescent="0.25">
      <c r="B7" s="7">
        <v>3</v>
      </c>
      <c r="C7" s="7" t="s">
        <v>26</v>
      </c>
      <c r="D7" s="7" t="s">
        <v>4</v>
      </c>
      <c r="E7" s="47" t="s">
        <v>23</v>
      </c>
      <c r="F7" s="7" t="s">
        <v>21</v>
      </c>
      <c r="G7" s="7" t="s">
        <v>25</v>
      </c>
      <c r="H7" s="7" t="s">
        <v>24</v>
      </c>
      <c r="I7" s="7">
        <v>1</v>
      </c>
      <c r="J7" s="7">
        <v>4</v>
      </c>
      <c r="K7" s="7">
        <f t="shared" si="0"/>
        <v>5</v>
      </c>
      <c r="L7" s="7" t="str">
        <f t="shared" si="1"/>
        <v>Riesgo Medio</v>
      </c>
      <c r="M7" s="7" t="s">
        <v>126</v>
      </c>
      <c r="N7" s="7" t="s">
        <v>10</v>
      </c>
      <c r="O7" s="44" t="s">
        <v>115</v>
      </c>
      <c r="P7" s="7">
        <v>1</v>
      </c>
      <c r="Q7" s="7">
        <v>3</v>
      </c>
      <c r="R7" s="7">
        <f t="shared" si="2"/>
        <v>4</v>
      </c>
      <c r="S7" s="7" t="str">
        <f t="shared" ref="S7:S17" si="3">IF(R7&gt;=8,"Riesgo Extremo",IF(6=R7,"Riesgo Alto",IF(7=R7,"Riesgo Alto",IF(R7=5,"Riesgo Medio",IF(R7&lt;=4,"Riesgo Bajo")))))</f>
        <v>Riesgo Bajo</v>
      </c>
      <c r="T7" s="7" t="s">
        <v>0</v>
      </c>
      <c r="U7" s="7" t="s">
        <v>102</v>
      </c>
      <c r="V7" s="7" t="s">
        <v>101</v>
      </c>
      <c r="W7" s="7" t="s">
        <v>109</v>
      </c>
    </row>
    <row r="8" spans="1:29" s="2" customFormat="1" ht="106.5" customHeight="1" x14ac:dyDescent="0.25">
      <c r="B8" s="7">
        <v>4</v>
      </c>
      <c r="C8" s="7" t="s">
        <v>5</v>
      </c>
      <c r="D8" s="7" t="s">
        <v>4</v>
      </c>
      <c r="E8" s="48" t="s">
        <v>3</v>
      </c>
      <c r="F8" s="7" t="s">
        <v>21</v>
      </c>
      <c r="G8" s="7" t="s">
        <v>110</v>
      </c>
      <c r="H8" s="7" t="s">
        <v>111</v>
      </c>
      <c r="I8" s="7">
        <v>4</v>
      </c>
      <c r="J8" s="7">
        <v>4</v>
      </c>
      <c r="K8" s="7">
        <f t="shared" si="0"/>
        <v>8</v>
      </c>
      <c r="L8" s="7" t="str">
        <f t="shared" si="1"/>
        <v>Riesgo Extremo</v>
      </c>
      <c r="M8" s="7" t="s">
        <v>125</v>
      </c>
      <c r="N8" s="7" t="s">
        <v>1</v>
      </c>
      <c r="O8" s="9" t="s">
        <v>116</v>
      </c>
      <c r="P8" s="7">
        <v>3</v>
      </c>
      <c r="Q8" s="7">
        <v>3</v>
      </c>
      <c r="R8" s="7">
        <f t="shared" si="2"/>
        <v>6</v>
      </c>
      <c r="S8" s="7" t="str">
        <f t="shared" si="3"/>
        <v>Riesgo Alto</v>
      </c>
      <c r="T8" s="7" t="s">
        <v>0</v>
      </c>
      <c r="U8" s="7" t="s">
        <v>137</v>
      </c>
      <c r="V8" s="7" t="s">
        <v>89</v>
      </c>
      <c r="W8" s="7" t="s">
        <v>109</v>
      </c>
    </row>
    <row r="9" spans="1:29" s="2" customFormat="1" ht="162.75" customHeight="1" x14ac:dyDescent="0.25">
      <c r="B9" s="7">
        <v>5</v>
      </c>
      <c r="C9" s="7" t="s">
        <v>5</v>
      </c>
      <c r="D9" s="7" t="s">
        <v>4</v>
      </c>
      <c r="E9" s="48" t="s">
        <v>3</v>
      </c>
      <c r="F9" s="7" t="s">
        <v>21</v>
      </c>
      <c r="G9" s="7" t="s">
        <v>88</v>
      </c>
      <c r="H9" s="7" t="s">
        <v>117</v>
      </c>
      <c r="I9" s="7">
        <v>2</v>
      </c>
      <c r="J9" s="7">
        <v>3</v>
      </c>
      <c r="K9" s="7">
        <f t="shared" si="0"/>
        <v>5</v>
      </c>
      <c r="L9" s="7" t="str">
        <f t="shared" si="1"/>
        <v>Riesgo Medio</v>
      </c>
      <c r="M9" s="7" t="s">
        <v>125</v>
      </c>
      <c r="N9" s="7" t="s">
        <v>1</v>
      </c>
      <c r="O9" s="9" t="s">
        <v>118</v>
      </c>
      <c r="P9" s="7">
        <v>2</v>
      </c>
      <c r="Q9" s="7">
        <v>2</v>
      </c>
      <c r="R9" s="7">
        <f t="shared" ref="R9" si="4">P9+Q9</f>
        <v>4</v>
      </c>
      <c r="S9" s="7" t="str">
        <f t="shared" si="3"/>
        <v>Riesgo Bajo</v>
      </c>
      <c r="T9" s="7" t="s">
        <v>0</v>
      </c>
      <c r="U9" s="7" t="s">
        <v>137</v>
      </c>
      <c r="V9" s="7" t="s">
        <v>89</v>
      </c>
      <c r="W9" s="7" t="s">
        <v>109</v>
      </c>
    </row>
    <row r="10" spans="1:29" s="2" customFormat="1" ht="162.75" customHeight="1" x14ac:dyDescent="0.25">
      <c r="B10" s="7">
        <v>6</v>
      </c>
      <c r="C10" s="7" t="s">
        <v>5</v>
      </c>
      <c r="D10" s="7" t="s">
        <v>4</v>
      </c>
      <c r="E10" s="48" t="s">
        <v>3</v>
      </c>
      <c r="F10" s="7" t="s">
        <v>21</v>
      </c>
      <c r="G10" s="7" t="s">
        <v>129</v>
      </c>
      <c r="H10" s="7" t="s">
        <v>119</v>
      </c>
      <c r="I10" s="7">
        <v>2</v>
      </c>
      <c r="J10" s="7">
        <v>5</v>
      </c>
      <c r="K10" s="7">
        <f t="shared" si="0"/>
        <v>7</v>
      </c>
      <c r="L10" s="7" t="str">
        <f t="shared" si="1"/>
        <v>Riesgo Alto</v>
      </c>
      <c r="M10" s="7" t="s">
        <v>125</v>
      </c>
      <c r="N10" s="7" t="s">
        <v>98</v>
      </c>
      <c r="O10" s="9" t="s">
        <v>112</v>
      </c>
      <c r="P10" s="7">
        <v>2</v>
      </c>
      <c r="Q10" s="7">
        <v>3</v>
      </c>
      <c r="R10" s="7">
        <f t="shared" ref="R10:R17" si="5">P10+Q10</f>
        <v>5</v>
      </c>
      <c r="S10" s="7" t="str">
        <f t="shared" si="3"/>
        <v>Riesgo Medio</v>
      </c>
      <c r="T10" s="7" t="s">
        <v>86</v>
      </c>
      <c r="U10" s="7" t="s">
        <v>138</v>
      </c>
      <c r="V10" s="7" t="s">
        <v>139</v>
      </c>
      <c r="W10" s="7" t="s">
        <v>109</v>
      </c>
    </row>
    <row r="11" spans="1:29" s="2" customFormat="1" ht="196.5" customHeight="1" x14ac:dyDescent="0.25">
      <c r="B11" s="7">
        <v>7</v>
      </c>
      <c r="C11" s="7" t="s">
        <v>5</v>
      </c>
      <c r="D11" s="7" t="s">
        <v>4</v>
      </c>
      <c r="E11" s="48" t="s">
        <v>3</v>
      </c>
      <c r="F11" s="7" t="s">
        <v>99</v>
      </c>
      <c r="G11" s="7" t="s">
        <v>113</v>
      </c>
      <c r="H11" s="7" t="s">
        <v>114</v>
      </c>
      <c r="I11" s="7">
        <v>5</v>
      </c>
      <c r="J11" s="7">
        <v>5</v>
      </c>
      <c r="K11" s="7">
        <f t="shared" si="0"/>
        <v>10</v>
      </c>
      <c r="L11" s="7" t="str">
        <f t="shared" si="1"/>
        <v>Riesgo Extremo</v>
      </c>
      <c r="M11" s="7" t="s">
        <v>106</v>
      </c>
      <c r="N11" s="7" t="s">
        <v>98</v>
      </c>
      <c r="O11" s="9" t="s">
        <v>140</v>
      </c>
      <c r="P11" s="7">
        <v>4</v>
      </c>
      <c r="Q11" s="7">
        <v>4</v>
      </c>
      <c r="R11" s="7">
        <f t="shared" si="5"/>
        <v>8</v>
      </c>
      <c r="S11" s="7" t="str">
        <f t="shared" si="3"/>
        <v>Riesgo Extremo</v>
      </c>
      <c r="T11" s="7" t="s">
        <v>91</v>
      </c>
      <c r="U11" s="7" t="s">
        <v>90</v>
      </c>
      <c r="V11" s="7" t="s">
        <v>92</v>
      </c>
      <c r="W11" s="7" t="s">
        <v>109</v>
      </c>
    </row>
    <row r="12" spans="1:29" s="2" customFormat="1" ht="196.5" customHeight="1" x14ac:dyDescent="0.25">
      <c r="B12" s="7">
        <v>8</v>
      </c>
      <c r="C12" s="7" t="s">
        <v>5</v>
      </c>
      <c r="D12" s="7" t="s">
        <v>4</v>
      </c>
      <c r="E12" s="48" t="s">
        <v>3</v>
      </c>
      <c r="F12" s="7" t="s">
        <v>21</v>
      </c>
      <c r="G12" s="7" t="s">
        <v>120</v>
      </c>
      <c r="H12" s="7" t="s">
        <v>121</v>
      </c>
      <c r="I12" s="7">
        <v>1</v>
      </c>
      <c r="J12" s="7">
        <v>4</v>
      </c>
      <c r="K12" s="7">
        <f t="shared" si="0"/>
        <v>5</v>
      </c>
      <c r="L12" s="7" t="str">
        <f t="shared" si="1"/>
        <v>Riesgo Medio</v>
      </c>
      <c r="M12" s="7" t="s">
        <v>93</v>
      </c>
      <c r="N12" s="7" t="s">
        <v>98</v>
      </c>
      <c r="O12" s="9" t="s">
        <v>94</v>
      </c>
      <c r="P12" s="7">
        <v>1</v>
      </c>
      <c r="Q12" s="7">
        <v>2</v>
      </c>
      <c r="R12" s="7">
        <f t="shared" si="5"/>
        <v>3</v>
      </c>
      <c r="S12" s="7" t="str">
        <f t="shared" si="3"/>
        <v>Riesgo Bajo</v>
      </c>
      <c r="T12" s="7" t="s">
        <v>91</v>
      </c>
      <c r="U12" s="7" t="s">
        <v>93</v>
      </c>
      <c r="V12" s="7" t="s">
        <v>95</v>
      </c>
      <c r="W12" s="7" t="s">
        <v>109</v>
      </c>
    </row>
    <row r="13" spans="1:29" s="2" customFormat="1" ht="196.5" customHeight="1" x14ac:dyDescent="0.25">
      <c r="B13" s="7">
        <v>9</v>
      </c>
      <c r="C13" s="7" t="s">
        <v>5</v>
      </c>
      <c r="D13" s="7" t="s">
        <v>4</v>
      </c>
      <c r="E13" s="48" t="s">
        <v>3</v>
      </c>
      <c r="F13" s="7" t="s">
        <v>21</v>
      </c>
      <c r="G13" s="7" t="s">
        <v>141</v>
      </c>
      <c r="H13" s="7" t="s">
        <v>122</v>
      </c>
      <c r="I13" s="7">
        <v>5</v>
      </c>
      <c r="J13" s="7">
        <v>4</v>
      </c>
      <c r="K13" s="7">
        <f t="shared" si="0"/>
        <v>9</v>
      </c>
      <c r="L13" s="7" t="str">
        <f t="shared" si="1"/>
        <v>Riesgo Extremo</v>
      </c>
      <c r="M13" s="7" t="s">
        <v>125</v>
      </c>
      <c r="N13" s="7" t="s">
        <v>98</v>
      </c>
      <c r="O13" s="9" t="s">
        <v>142</v>
      </c>
      <c r="P13" s="7">
        <v>4</v>
      </c>
      <c r="Q13" s="7">
        <v>4</v>
      </c>
      <c r="R13" s="7">
        <f t="shared" si="5"/>
        <v>8</v>
      </c>
      <c r="S13" s="7" t="str">
        <f t="shared" si="3"/>
        <v>Riesgo Extremo</v>
      </c>
      <c r="T13" s="7" t="s">
        <v>86</v>
      </c>
      <c r="U13" s="7" t="s">
        <v>96</v>
      </c>
      <c r="V13" s="7" t="s">
        <v>143</v>
      </c>
      <c r="W13" s="7" t="s">
        <v>109</v>
      </c>
    </row>
    <row r="14" spans="1:29" s="2" customFormat="1" ht="196.5" customHeight="1" x14ac:dyDescent="0.25">
      <c r="B14" s="7">
        <v>10</v>
      </c>
      <c r="C14" s="7" t="s">
        <v>5</v>
      </c>
      <c r="D14" s="7" t="s">
        <v>4</v>
      </c>
      <c r="E14" s="48" t="s">
        <v>3</v>
      </c>
      <c r="F14" s="7" t="s">
        <v>21</v>
      </c>
      <c r="G14" s="7" t="s">
        <v>132</v>
      </c>
      <c r="H14" s="7" t="s">
        <v>130</v>
      </c>
      <c r="I14" s="7">
        <v>5</v>
      </c>
      <c r="J14" s="7">
        <v>5</v>
      </c>
      <c r="K14" s="7">
        <f t="shared" si="0"/>
        <v>10</v>
      </c>
      <c r="L14" s="7" t="str">
        <f t="shared" ref="L14:L15" si="6">IF(K14&gt;=8,"Riesgo Extremo",IF(6=K14,"Riesgo Alto",IF(7=K14,"Riesgo Alto",IF(K14=5,"Riesgo Medio",IF(K14&lt;=4,"Riesgo Bajo")))))</f>
        <v>Riesgo Extremo</v>
      </c>
      <c r="M14" s="7" t="s">
        <v>93</v>
      </c>
      <c r="N14" s="7" t="s">
        <v>10</v>
      </c>
      <c r="O14" s="9" t="s">
        <v>107</v>
      </c>
      <c r="P14" s="7">
        <v>3</v>
      </c>
      <c r="Q14" s="7">
        <v>4</v>
      </c>
      <c r="R14" s="7">
        <f t="shared" si="5"/>
        <v>7</v>
      </c>
      <c r="S14" s="7" t="str">
        <f t="shared" ref="S14:S15" si="7">IF(R14&gt;=8,"Riesgo Extremo",IF(6=R14,"Riesgo Alto",IF(7=R14,"Riesgo Alto",IF(R14=5,"Riesgo Medio",IF(R14&lt;=4,"Riesgo Bajo")))))</f>
        <v>Riesgo Alto</v>
      </c>
      <c r="T14" s="7" t="s">
        <v>108</v>
      </c>
      <c r="U14" s="7" t="s">
        <v>93</v>
      </c>
      <c r="V14" s="7" t="s">
        <v>131</v>
      </c>
      <c r="W14" s="7" t="s">
        <v>109</v>
      </c>
    </row>
    <row r="15" spans="1:29" s="2" customFormat="1" ht="196.5" customHeight="1" x14ac:dyDescent="0.25">
      <c r="B15" s="7">
        <v>11</v>
      </c>
      <c r="C15" s="7" t="s">
        <v>5</v>
      </c>
      <c r="D15" s="7" t="s">
        <v>4</v>
      </c>
      <c r="E15" s="48" t="s">
        <v>3</v>
      </c>
      <c r="F15" s="7" t="s">
        <v>21</v>
      </c>
      <c r="G15" s="7" t="s">
        <v>145</v>
      </c>
      <c r="H15" s="7" t="s">
        <v>97</v>
      </c>
      <c r="I15" s="7">
        <v>5</v>
      </c>
      <c r="J15" s="7">
        <v>5</v>
      </c>
      <c r="K15" s="7">
        <f t="shared" si="0"/>
        <v>10</v>
      </c>
      <c r="L15" s="7" t="str">
        <f t="shared" si="6"/>
        <v>Riesgo Extremo</v>
      </c>
      <c r="M15" s="7" t="s">
        <v>144</v>
      </c>
      <c r="N15" s="7" t="s">
        <v>27</v>
      </c>
      <c r="O15" s="9" t="s">
        <v>123</v>
      </c>
      <c r="P15" s="7">
        <v>5</v>
      </c>
      <c r="Q15" s="7">
        <v>5</v>
      </c>
      <c r="R15" s="7">
        <f t="shared" si="5"/>
        <v>10</v>
      </c>
      <c r="S15" s="7" t="str">
        <f t="shared" si="7"/>
        <v>Riesgo Extremo</v>
      </c>
      <c r="T15" s="7" t="s">
        <v>91</v>
      </c>
      <c r="U15" s="7" t="s">
        <v>20</v>
      </c>
      <c r="V15" s="7" t="s">
        <v>124</v>
      </c>
      <c r="W15" s="7" t="s">
        <v>109</v>
      </c>
    </row>
    <row r="16" spans="1:29" s="2" customFormat="1" ht="196.5" customHeight="1" x14ac:dyDescent="0.25">
      <c r="B16" s="7">
        <v>12</v>
      </c>
      <c r="C16" s="9" t="s">
        <v>19</v>
      </c>
      <c r="D16" s="7" t="s">
        <v>18</v>
      </c>
      <c r="E16" s="48" t="s">
        <v>3</v>
      </c>
      <c r="F16" s="7" t="s">
        <v>17</v>
      </c>
      <c r="G16" s="7" t="s">
        <v>127</v>
      </c>
      <c r="H16" s="7" t="s">
        <v>15</v>
      </c>
      <c r="I16" s="7">
        <v>4</v>
      </c>
      <c r="J16" s="7">
        <v>4</v>
      </c>
      <c r="K16" s="7">
        <f t="shared" si="0"/>
        <v>8</v>
      </c>
      <c r="L16" s="7" t="str">
        <f t="shared" si="1"/>
        <v>Riesgo Extremo</v>
      </c>
      <c r="M16" s="7" t="s">
        <v>93</v>
      </c>
      <c r="N16" s="7" t="s">
        <v>27</v>
      </c>
      <c r="O16" s="9" t="s">
        <v>14</v>
      </c>
      <c r="P16" s="7">
        <v>3</v>
      </c>
      <c r="Q16" s="7">
        <v>3</v>
      </c>
      <c r="R16" s="7">
        <f t="shared" si="5"/>
        <v>6</v>
      </c>
      <c r="S16" s="7" t="str">
        <f t="shared" si="3"/>
        <v>Riesgo Alto</v>
      </c>
      <c r="T16" s="7" t="s">
        <v>0</v>
      </c>
      <c r="U16" s="7" t="s">
        <v>13</v>
      </c>
      <c r="V16" s="7" t="s">
        <v>12</v>
      </c>
      <c r="W16" s="7" t="s">
        <v>109</v>
      </c>
    </row>
    <row r="17" spans="2:23" s="2" customFormat="1" ht="147.75" customHeight="1" x14ac:dyDescent="0.25">
      <c r="B17" s="7">
        <v>13</v>
      </c>
      <c r="C17" s="6" t="s">
        <v>5</v>
      </c>
      <c r="D17" s="6" t="s">
        <v>4</v>
      </c>
      <c r="E17" s="48" t="s">
        <v>3</v>
      </c>
      <c r="F17" s="6" t="s">
        <v>2</v>
      </c>
      <c r="G17" s="6" t="s">
        <v>133</v>
      </c>
      <c r="H17" s="6" t="s">
        <v>128</v>
      </c>
      <c r="I17" s="6">
        <v>3</v>
      </c>
      <c r="J17" s="6">
        <v>5</v>
      </c>
      <c r="K17" s="6">
        <f t="shared" si="0"/>
        <v>8</v>
      </c>
      <c r="L17" s="7" t="str">
        <f t="shared" si="1"/>
        <v>Riesgo Extremo</v>
      </c>
      <c r="M17" s="6" t="s">
        <v>146</v>
      </c>
      <c r="N17" s="7" t="s">
        <v>27</v>
      </c>
      <c r="O17" s="8" t="s">
        <v>9</v>
      </c>
      <c r="P17" s="6">
        <v>2</v>
      </c>
      <c r="Q17" s="6">
        <v>4</v>
      </c>
      <c r="R17" s="6">
        <f t="shared" si="5"/>
        <v>6</v>
      </c>
      <c r="S17" s="7" t="str">
        <f t="shared" si="3"/>
        <v>Riesgo Alto</v>
      </c>
      <c r="T17" s="6" t="s">
        <v>8</v>
      </c>
      <c r="U17" s="7" t="s">
        <v>7</v>
      </c>
      <c r="V17" s="6" t="s">
        <v>95</v>
      </c>
      <c r="W17" s="6" t="s">
        <v>109</v>
      </c>
    </row>
    <row r="18" spans="2:23" s="5" customFormat="1" ht="136.5" customHeight="1" x14ac:dyDescent="0.25">
      <c r="B18" s="7"/>
      <c r="C18" s="4"/>
      <c r="D18" s="4"/>
      <c r="E18" s="4"/>
      <c r="F18" s="4"/>
      <c r="G18" s="4"/>
      <c r="H18" s="4"/>
      <c r="I18" s="4"/>
      <c r="J18" s="4"/>
      <c r="K18" s="4"/>
      <c r="L18" s="4"/>
      <c r="M18" s="4"/>
      <c r="N18" s="4"/>
      <c r="O18" s="2"/>
      <c r="P18" s="4"/>
      <c r="Q18" s="4"/>
      <c r="R18" s="2"/>
      <c r="S18" s="2"/>
      <c r="T18" s="4"/>
      <c r="U18" s="4"/>
      <c r="V18" s="4"/>
      <c r="W18" s="4"/>
    </row>
    <row r="19" spans="2:23" s="2" customFormat="1" ht="17.25" customHeight="1" x14ac:dyDescent="0.25">
      <c r="B19" s="7"/>
      <c r="C19" s="4"/>
      <c r="D19" s="4"/>
      <c r="E19" s="4"/>
      <c r="F19" s="4"/>
      <c r="G19" s="4"/>
      <c r="H19" s="4"/>
      <c r="I19" s="4"/>
      <c r="J19" s="4"/>
      <c r="K19" s="4"/>
      <c r="L19" s="4"/>
      <c r="M19" s="4"/>
      <c r="N19" s="4"/>
      <c r="P19" s="4"/>
      <c r="Q19" s="4"/>
      <c r="T19" s="4"/>
      <c r="U19" s="4"/>
      <c r="V19" s="4"/>
      <c r="W19" s="4"/>
    </row>
    <row r="20" spans="2:23" s="2" customFormat="1" x14ac:dyDescent="0.25">
      <c r="B20" s="4"/>
      <c r="C20" s="4"/>
      <c r="D20" s="4"/>
      <c r="E20" s="4"/>
      <c r="F20" s="4"/>
      <c r="G20" s="4"/>
      <c r="H20" s="4"/>
      <c r="I20" s="4"/>
      <c r="J20" s="4"/>
      <c r="K20" s="4"/>
      <c r="L20" s="4"/>
      <c r="M20" s="4"/>
      <c r="N20" s="4"/>
      <c r="P20" s="4"/>
      <c r="Q20" s="4"/>
      <c r="T20" s="4"/>
      <c r="U20" s="4"/>
      <c r="V20" s="4"/>
      <c r="W20" s="4"/>
    </row>
    <row r="21" spans="2:23" s="2" customFormat="1" x14ac:dyDescent="0.25">
      <c r="B21" s="4"/>
      <c r="C21" s="4"/>
      <c r="D21" s="4"/>
      <c r="E21" s="4"/>
      <c r="F21" s="4"/>
      <c r="G21" s="4"/>
      <c r="H21" s="4"/>
      <c r="I21" s="4"/>
      <c r="J21" s="4"/>
      <c r="K21" s="4"/>
      <c r="L21" s="4"/>
      <c r="M21" s="4"/>
      <c r="N21" s="4"/>
      <c r="P21" s="4"/>
      <c r="Q21" s="4"/>
      <c r="T21" s="4"/>
      <c r="U21" s="4"/>
      <c r="V21" s="4"/>
      <c r="W21" s="4"/>
    </row>
    <row r="22" spans="2:23" s="2" customFormat="1" x14ac:dyDescent="0.25">
      <c r="B22" s="4"/>
      <c r="C22" s="4"/>
      <c r="D22" s="4"/>
      <c r="E22" s="4"/>
      <c r="F22" s="4"/>
      <c r="G22" s="4"/>
      <c r="H22" s="4"/>
      <c r="I22" s="4"/>
      <c r="J22" s="4"/>
      <c r="K22" s="4"/>
      <c r="L22" s="4"/>
      <c r="M22" s="4"/>
      <c r="N22" s="4"/>
      <c r="P22" s="4"/>
      <c r="Q22" s="4"/>
      <c r="T22" s="4"/>
      <c r="U22" s="4"/>
      <c r="V22" s="4"/>
      <c r="W22" s="4"/>
    </row>
    <row r="23" spans="2:23" s="2" customFormat="1" x14ac:dyDescent="0.25">
      <c r="B23" s="4"/>
      <c r="C23" s="4"/>
      <c r="D23" s="4"/>
      <c r="E23" s="4"/>
      <c r="F23" s="4"/>
      <c r="G23" s="4"/>
      <c r="H23" s="4"/>
      <c r="I23" s="4"/>
      <c r="J23" s="4"/>
      <c r="K23" s="4"/>
      <c r="L23" s="4"/>
      <c r="M23" s="4"/>
      <c r="N23" s="4"/>
      <c r="P23" s="4"/>
      <c r="Q23" s="4"/>
      <c r="T23" s="4"/>
      <c r="U23" s="4"/>
      <c r="V23" s="4"/>
      <c r="W23" s="4"/>
    </row>
    <row r="24" spans="2:23" s="2" customFormat="1" x14ac:dyDescent="0.25">
      <c r="B24" s="4"/>
      <c r="C24" s="4"/>
      <c r="D24" s="4"/>
      <c r="E24" s="4"/>
      <c r="F24" s="4"/>
      <c r="G24" s="4"/>
      <c r="H24" s="4"/>
      <c r="I24" s="4"/>
      <c r="J24" s="4"/>
      <c r="K24" s="4"/>
      <c r="L24" s="4"/>
      <c r="M24" s="4"/>
      <c r="N24" s="4"/>
      <c r="P24" s="4"/>
      <c r="Q24" s="4"/>
      <c r="T24" s="4"/>
      <c r="U24" s="4"/>
      <c r="V24" s="4"/>
      <c r="W24" s="4"/>
    </row>
    <row r="25" spans="2:23" s="2" customFormat="1" x14ac:dyDescent="0.25">
      <c r="B25" s="4"/>
      <c r="C25" s="4"/>
      <c r="D25" s="4"/>
      <c r="E25" s="4"/>
      <c r="F25" s="4"/>
      <c r="G25" s="4"/>
      <c r="H25" s="4"/>
      <c r="I25" s="4"/>
      <c r="J25" s="4"/>
      <c r="K25" s="4"/>
      <c r="L25" s="4"/>
      <c r="M25" s="4"/>
      <c r="N25" s="4"/>
      <c r="P25" s="4"/>
      <c r="Q25" s="4"/>
      <c r="T25" s="4"/>
      <c r="U25" s="4"/>
      <c r="V25" s="4"/>
      <c r="W25" s="4"/>
    </row>
    <row r="26" spans="2:23" s="2" customFormat="1" x14ac:dyDescent="0.25">
      <c r="B26" s="4"/>
      <c r="C26" s="4"/>
      <c r="D26" s="4"/>
      <c r="E26" s="4"/>
      <c r="F26" s="4"/>
      <c r="G26" s="4"/>
      <c r="H26" s="4"/>
      <c r="I26" s="4"/>
      <c r="J26" s="4"/>
      <c r="K26" s="4"/>
      <c r="L26" s="4"/>
      <c r="M26" s="4"/>
      <c r="N26" s="4"/>
      <c r="P26" s="4"/>
      <c r="Q26" s="4"/>
      <c r="T26" s="4"/>
      <c r="U26" s="4"/>
      <c r="V26" s="4"/>
      <c r="W26" s="4"/>
    </row>
    <row r="27" spans="2:23" s="2" customFormat="1" x14ac:dyDescent="0.25">
      <c r="B27" s="4"/>
      <c r="C27" s="4"/>
      <c r="D27" s="4"/>
      <c r="E27" s="4"/>
      <c r="F27" s="4"/>
      <c r="G27" s="4"/>
      <c r="H27" s="4"/>
      <c r="I27" s="4"/>
      <c r="J27" s="4"/>
      <c r="K27" s="4"/>
      <c r="L27" s="4"/>
      <c r="M27" s="4"/>
      <c r="N27" s="4"/>
      <c r="P27" s="4"/>
      <c r="Q27" s="4"/>
      <c r="T27" s="4"/>
      <c r="U27" s="4"/>
      <c r="V27" s="4"/>
      <c r="W27" s="4"/>
    </row>
    <row r="28" spans="2:23" s="2" customFormat="1" x14ac:dyDescent="0.25">
      <c r="B28" s="4"/>
      <c r="C28" s="4"/>
      <c r="D28" s="4"/>
      <c r="E28" s="4"/>
      <c r="F28" s="4"/>
      <c r="G28" s="4"/>
      <c r="H28" s="4"/>
      <c r="I28" s="4"/>
      <c r="J28" s="4"/>
      <c r="K28" s="4"/>
      <c r="L28" s="4"/>
      <c r="M28" s="4"/>
      <c r="N28" s="4"/>
      <c r="P28" s="4"/>
      <c r="Q28" s="4"/>
      <c r="T28" s="4"/>
      <c r="U28" s="4"/>
      <c r="V28" s="4"/>
      <c r="W28" s="4"/>
    </row>
    <row r="29" spans="2:23" s="2" customFormat="1" x14ac:dyDescent="0.25">
      <c r="B29" s="4"/>
      <c r="C29" s="4"/>
      <c r="D29" s="4"/>
      <c r="E29" s="4"/>
      <c r="F29" s="4"/>
      <c r="G29" s="4"/>
      <c r="H29" s="4"/>
      <c r="I29" s="4"/>
      <c r="J29" s="4"/>
      <c r="K29" s="4"/>
      <c r="L29" s="4"/>
      <c r="M29" s="4"/>
      <c r="N29" s="4"/>
      <c r="P29" s="4"/>
      <c r="Q29" s="4"/>
      <c r="T29" s="4"/>
      <c r="U29" s="4"/>
      <c r="V29" s="4"/>
      <c r="W29" s="4"/>
    </row>
    <row r="30" spans="2:23" s="2" customFormat="1" x14ac:dyDescent="0.25">
      <c r="B30" s="4"/>
      <c r="C30" s="4"/>
      <c r="D30" s="4"/>
      <c r="E30" s="4"/>
      <c r="F30" s="4"/>
      <c r="G30" s="4"/>
      <c r="H30" s="4"/>
      <c r="I30" s="4"/>
      <c r="J30" s="4"/>
      <c r="K30" s="4"/>
      <c r="L30" s="4"/>
      <c r="M30" s="4"/>
      <c r="N30" s="4"/>
      <c r="P30" s="4"/>
      <c r="Q30" s="4"/>
      <c r="T30" s="4"/>
      <c r="U30" s="4"/>
      <c r="V30" s="4"/>
      <c r="W30" s="4"/>
    </row>
    <row r="31" spans="2:23" s="2" customFormat="1" x14ac:dyDescent="0.25">
      <c r="B31" s="4"/>
      <c r="C31" s="4"/>
      <c r="D31" s="4"/>
      <c r="E31" s="4"/>
      <c r="F31" s="4"/>
      <c r="G31" s="4"/>
      <c r="H31" s="4"/>
      <c r="I31" s="4"/>
      <c r="J31" s="4"/>
      <c r="K31" s="4"/>
      <c r="L31" s="4"/>
      <c r="M31" s="4"/>
      <c r="N31" s="4"/>
      <c r="P31" s="4"/>
      <c r="Q31" s="4"/>
      <c r="T31" s="4"/>
      <c r="U31" s="4"/>
      <c r="V31" s="4"/>
      <c r="W31" s="4"/>
    </row>
    <row r="32" spans="2:23" s="2" customFormat="1" x14ac:dyDescent="0.25">
      <c r="B32" s="4"/>
      <c r="C32" s="4"/>
      <c r="D32" s="4"/>
      <c r="E32" s="4"/>
      <c r="F32" s="4"/>
      <c r="G32" s="4"/>
      <c r="H32" s="4"/>
      <c r="I32" s="4"/>
      <c r="J32" s="4"/>
      <c r="K32" s="4"/>
      <c r="L32" s="4"/>
      <c r="M32" s="4"/>
      <c r="N32" s="4"/>
      <c r="P32" s="4"/>
      <c r="Q32" s="4"/>
      <c r="T32" s="4"/>
      <c r="U32" s="4"/>
      <c r="V32" s="4"/>
      <c r="W32" s="4"/>
    </row>
    <row r="33" spans="2:23" s="2" customFormat="1" x14ac:dyDescent="0.25">
      <c r="B33" s="4"/>
      <c r="C33" s="4"/>
      <c r="D33" s="4"/>
      <c r="E33" s="4"/>
      <c r="F33" s="4"/>
      <c r="G33" s="4"/>
      <c r="H33" s="4"/>
      <c r="I33" s="4"/>
      <c r="J33" s="4"/>
      <c r="K33" s="4"/>
      <c r="L33" s="4"/>
      <c r="M33" s="4"/>
      <c r="N33" s="4"/>
      <c r="P33" s="4"/>
      <c r="Q33" s="4"/>
      <c r="T33" s="4"/>
      <c r="U33" s="4"/>
      <c r="V33" s="4"/>
      <c r="W33" s="4"/>
    </row>
    <row r="34" spans="2:23" s="2" customFormat="1" x14ac:dyDescent="0.25">
      <c r="B34" s="4"/>
      <c r="C34" s="4"/>
      <c r="D34" s="4"/>
      <c r="E34" s="4"/>
      <c r="F34" s="4"/>
      <c r="G34" s="4"/>
      <c r="H34" s="4"/>
      <c r="I34" s="4"/>
      <c r="J34" s="4"/>
      <c r="K34" s="4"/>
      <c r="L34" s="4"/>
      <c r="M34" s="4"/>
      <c r="N34" s="4"/>
      <c r="P34" s="4"/>
      <c r="Q34" s="4"/>
      <c r="T34" s="4"/>
      <c r="U34" s="4"/>
      <c r="V34" s="4"/>
      <c r="W34" s="4"/>
    </row>
    <row r="35" spans="2:23" s="2" customFormat="1" x14ac:dyDescent="0.25">
      <c r="B35" s="4"/>
      <c r="C35" s="4"/>
      <c r="D35" s="4"/>
      <c r="E35" s="4"/>
      <c r="F35" s="4"/>
      <c r="G35" s="4"/>
      <c r="H35" s="4"/>
      <c r="I35" s="4"/>
      <c r="J35" s="4"/>
      <c r="K35" s="4"/>
      <c r="L35" s="4"/>
      <c r="M35" s="4"/>
      <c r="N35" s="4"/>
      <c r="P35" s="4"/>
      <c r="Q35" s="4"/>
      <c r="T35" s="4"/>
      <c r="U35" s="4"/>
      <c r="V35" s="4"/>
      <c r="W35" s="4"/>
    </row>
    <row r="36" spans="2:23" s="2" customFormat="1" x14ac:dyDescent="0.25">
      <c r="B36" s="4"/>
      <c r="C36" s="4"/>
      <c r="D36" s="4"/>
      <c r="E36" s="4"/>
      <c r="F36" s="4"/>
      <c r="G36" s="4"/>
      <c r="H36" s="4"/>
      <c r="I36" s="4"/>
      <c r="J36" s="4"/>
      <c r="K36" s="4"/>
      <c r="L36" s="4"/>
      <c r="M36" s="4"/>
      <c r="N36" s="4"/>
      <c r="P36" s="4"/>
      <c r="Q36" s="4"/>
      <c r="T36" s="4"/>
      <c r="U36" s="4"/>
      <c r="V36" s="4"/>
      <c r="W36" s="4"/>
    </row>
    <row r="37" spans="2:23" s="2" customFormat="1" x14ac:dyDescent="0.25">
      <c r="B37" s="49" t="s">
        <v>134</v>
      </c>
      <c r="C37" s="49"/>
      <c r="D37" s="49"/>
      <c r="E37" s="49"/>
      <c r="F37" s="49"/>
      <c r="G37" s="49"/>
      <c r="H37" s="49"/>
      <c r="I37" s="49"/>
      <c r="J37" s="49"/>
      <c r="K37" s="4"/>
      <c r="L37" s="4"/>
      <c r="M37" s="4"/>
      <c r="N37" s="4"/>
      <c r="P37" s="4"/>
      <c r="Q37" s="4"/>
      <c r="T37" s="4"/>
      <c r="U37" s="4"/>
      <c r="V37" s="4"/>
      <c r="W37" s="4"/>
    </row>
    <row r="38" spans="2:23" s="2" customFormat="1" x14ac:dyDescent="0.25">
      <c r="B38" s="4"/>
      <c r="C38" s="4"/>
      <c r="D38" s="4"/>
      <c r="E38" s="4"/>
      <c r="F38" s="4"/>
      <c r="G38" s="4"/>
      <c r="H38" s="4"/>
      <c r="I38" s="4"/>
      <c r="J38" s="4"/>
      <c r="K38" s="4"/>
      <c r="L38" s="4"/>
      <c r="M38" s="4"/>
      <c r="N38" s="4"/>
      <c r="P38" s="4"/>
      <c r="Q38" s="4"/>
      <c r="T38" s="4"/>
      <c r="U38" s="4"/>
      <c r="V38" s="4"/>
      <c r="W38" s="4"/>
    </row>
    <row r="39" spans="2:23" s="2" customFormat="1" x14ac:dyDescent="0.25">
      <c r="B39" s="4"/>
      <c r="C39" s="4"/>
      <c r="D39" s="4"/>
      <c r="E39" s="4"/>
      <c r="F39" s="4"/>
      <c r="G39" s="4"/>
      <c r="H39" s="4"/>
      <c r="I39" s="4"/>
      <c r="J39" s="4"/>
      <c r="K39" s="4"/>
      <c r="L39" s="4"/>
      <c r="M39" s="4"/>
      <c r="N39" s="4"/>
      <c r="P39" s="4"/>
      <c r="Q39" s="4"/>
      <c r="T39" s="4"/>
      <c r="U39" s="4"/>
      <c r="V39" s="4"/>
      <c r="W39" s="4"/>
    </row>
    <row r="40" spans="2:23" s="2" customFormat="1" x14ac:dyDescent="0.25">
      <c r="B40" s="4"/>
      <c r="C40" s="4"/>
      <c r="D40" s="4"/>
      <c r="E40" s="4"/>
      <c r="F40" s="4"/>
      <c r="G40" s="4"/>
      <c r="H40" s="4"/>
      <c r="I40" s="4"/>
      <c r="J40" s="4"/>
      <c r="K40" s="4"/>
      <c r="L40" s="4"/>
      <c r="M40" s="4"/>
      <c r="N40" s="4"/>
      <c r="P40" s="4"/>
      <c r="Q40" s="4"/>
      <c r="T40" s="4"/>
      <c r="U40" s="4"/>
      <c r="V40" s="4"/>
      <c r="W40" s="4"/>
    </row>
    <row r="41" spans="2:23" s="2" customFormat="1" x14ac:dyDescent="0.25">
      <c r="B41" s="4"/>
      <c r="C41" s="4"/>
      <c r="D41" s="4"/>
      <c r="E41" s="4"/>
      <c r="F41" s="4"/>
      <c r="G41" s="4"/>
      <c r="H41" s="4"/>
      <c r="I41" s="4"/>
      <c r="J41" s="4"/>
      <c r="K41" s="4"/>
      <c r="L41" s="4"/>
      <c r="M41" s="4"/>
      <c r="N41" s="4"/>
      <c r="P41" s="4"/>
      <c r="Q41" s="4"/>
      <c r="T41" s="4"/>
      <c r="U41" s="4"/>
      <c r="V41" s="4"/>
      <c r="W41" s="4"/>
    </row>
    <row r="42" spans="2:23" s="2" customFormat="1" x14ac:dyDescent="0.25">
      <c r="K42" s="4"/>
      <c r="L42" s="4"/>
      <c r="M42" s="4"/>
      <c r="N42" s="4"/>
      <c r="P42" s="4"/>
      <c r="Q42" s="4"/>
      <c r="T42" s="4"/>
      <c r="U42" s="4"/>
      <c r="V42" s="4"/>
      <c r="W42" s="4"/>
    </row>
    <row r="43" spans="2:23" s="2" customFormat="1" x14ac:dyDescent="0.25">
      <c r="B43" s="4"/>
      <c r="C43" s="4"/>
      <c r="D43" s="4"/>
      <c r="E43" s="4"/>
      <c r="F43" s="4"/>
      <c r="G43" s="4"/>
      <c r="H43" s="4"/>
      <c r="I43" s="4"/>
      <c r="J43" s="4"/>
      <c r="K43" s="4"/>
      <c r="L43" s="4"/>
      <c r="M43" s="4"/>
      <c r="N43" s="4"/>
      <c r="P43" s="4"/>
      <c r="Q43" s="4"/>
      <c r="T43" s="4"/>
      <c r="U43" s="4"/>
      <c r="V43" s="4"/>
      <c r="W43" s="4"/>
    </row>
    <row r="44" spans="2:23" s="2" customFormat="1" x14ac:dyDescent="0.25">
      <c r="B44" s="4"/>
      <c r="C44" s="4"/>
      <c r="D44" s="4"/>
      <c r="E44" s="4"/>
      <c r="F44" s="4"/>
      <c r="G44" s="4"/>
      <c r="H44" s="4"/>
      <c r="I44" s="4"/>
      <c r="J44" s="4"/>
      <c r="K44" s="4"/>
      <c r="L44" s="4"/>
      <c r="M44" s="4"/>
      <c r="N44" s="4"/>
      <c r="P44" s="4"/>
      <c r="Q44" s="4"/>
      <c r="T44" s="4"/>
      <c r="U44" s="4"/>
      <c r="V44" s="4"/>
      <c r="W44" s="4"/>
    </row>
    <row r="45" spans="2:23" s="2" customFormat="1" x14ac:dyDescent="0.25">
      <c r="B45" s="4"/>
      <c r="C45" s="4"/>
      <c r="D45" s="4"/>
      <c r="E45" s="4"/>
      <c r="F45" s="4"/>
      <c r="G45" s="4"/>
      <c r="H45" s="4"/>
      <c r="I45" s="4"/>
      <c r="J45" s="4"/>
      <c r="K45" s="4"/>
      <c r="L45" s="4"/>
      <c r="M45" s="4"/>
      <c r="N45" s="4"/>
      <c r="P45" s="4"/>
      <c r="Q45" s="4"/>
      <c r="T45" s="4"/>
      <c r="U45" s="4"/>
      <c r="V45" s="4"/>
      <c r="W45" s="4"/>
    </row>
    <row r="46" spans="2:23" s="2" customFormat="1" x14ac:dyDescent="0.25">
      <c r="B46" s="4"/>
      <c r="C46" s="4"/>
      <c r="D46" s="4"/>
      <c r="E46" s="4"/>
      <c r="F46" s="4"/>
      <c r="G46" s="4"/>
      <c r="H46" s="4"/>
      <c r="I46" s="4"/>
      <c r="J46" s="4"/>
      <c r="K46" s="4"/>
      <c r="L46" s="4"/>
      <c r="M46" s="4"/>
      <c r="N46" s="4"/>
      <c r="P46" s="4"/>
      <c r="Q46" s="4"/>
      <c r="T46" s="4"/>
      <c r="U46" s="4"/>
      <c r="V46" s="4"/>
      <c r="W46" s="4"/>
    </row>
    <row r="47" spans="2:23" s="2" customFormat="1" x14ac:dyDescent="0.25">
      <c r="B47" s="4"/>
      <c r="C47" s="4"/>
      <c r="D47" s="4"/>
      <c r="E47" s="4"/>
      <c r="F47" s="4"/>
      <c r="G47" s="4"/>
      <c r="H47" s="4"/>
      <c r="I47" s="4"/>
      <c r="J47" s="4"/>
      <c r="K47" s="4"/>
      <c r="L47" s="4"/>
      <c r="M47" s="4"/>
      <c r="N47" s="4"/>
      <c r="P47" s="4"/>
      <c r="Q47" s="4"/>
      <c r="T47" s="4"/>
      <c r="U47" s="4"/>
      <c r="V47" s="4"/>
      <c r="W47" s="4"/>
    </row>
    <row r="48" spans="2:23" s="2" customFormat="1" x14ac:dyDescent="0.25">
      <c r="B48" s="3"/>
      <c r="C48" s="3"/>
      <c r="D48" s="3"/>
      <c r="E48" s="3"/>
      <c r="F48" s="3"/>
      <c r="G48" s="3"/>
      <c r="H48" s="3"/>
      <c r="I48" s="3"/>
      <c r="J48" s="3"/>
      <c r="K48" s="3"/>
      <c r="L48" s="3"/>
      <c r="M48" s="3"/>
      <c r="N48" s="3"/>
      <c r="O48" s="1"/>
      <c r="P48" s="3"/>
      <c r="Q48" s="3"/>
      <c r="R48" s="1"/>
      <c r="S48" s="1"/>
      <c r="T48" s="3"/>
      <c r="U48" s="3"/>
      <c r="V48" s="3"/>
      <c r="W48" s="3"/>
    </row>
  </sheetData>
  <autoFilter ref="A4:AC18"/>
  <mergeCells count="8">
    <mergeCell ref="B37:J37"/>
    <mergeCell ref="B1:W2"/>
    <mergeCell ref="V3:W3"/>
    <mergeCell ref="B3:H3"/>
    <mergeCell ref="I3:M3"/>
    <mergeCell ref="N3:O3"/>
    <mergeCell ref="P3:S3"/>
    <mergeCell ref="T3:U3"/>
  </mergeCells>
  <conditionalFormatting sqref="S17">
    <cfRule type="containsText" dxfId="41" priority="71" operator="containsText" text="Bajo">
      <formula>NOT(ISERROR(SEARCH("Bajo",S17)))</formula>
    </cfRule>
    <cfRule type="containsText" dxfId="40" priority="72" operator="containsText" text="Riesgo Bajo ">
      <formula>NOT(ISERROR(SEARCH("Riesgo Bajo ",S17)))</formula>
    </cfRule>
    <cfRule type="containsText" dxfId="39" priority="73" operator="containsText" text="Riesgo Bajo ">
      <formula>NOT(ISERROR(SEARCH("Riesgo Bajo ",S17)))</formula>
    </cfRule>
    <cfRule type="containsText" dxfId="38" priority="74" operator="containsText" text="Riesgo Medio">
      <formula>NOT(ISERROR(SEARCH("Riesgo Medio",S17)))</formula>
    </cfRule>
    <cfRule type="containsText" dxfId="37" priority="75" operator="containsText" text="Riesgo Alto">
      <formula>NOT(ISERROR(SEARCH("Riesgo Alto",S17)))</formula>
    </cfRule>
    <cfRule type="containsText" dxfId="36" priority="76" operator="containsText" text="Riesgo Alto ">
      <formula>NOT(ISERROR(SEARCH("Riesgo Alto ",S17)))</formula>
    </cfRule>
    <cfRule type="containsText" dxfId="35" priority="77" operator="containsText" text="Riesgo Extremo">
      <formula>NOT(ISERROR(SEARCH("Riesgo Extremo",S17)))</formula>
    </cfRule>
    <cfRule type="colorScale" priority="78">
      <colorScale>
        <cfvo type="num" val="4"/>
        <cfvo type="num" val="6"/>
        <cfvo type="num" val="8"/>
        <color rgb="FF00B050"/>
        <color rgb="FFFFEB84"/>
        <color rgb="FFFF0000"/>
      </colorScale>
    </cfRule>
    <cfRule type="colorScale" priority="79">
      <colorScale>
        <cfvo type="min"/>
        <cfvo type="percentile" val="50"/>
        <cfvo type="max"/>
        <color rgb="FFF8696B"/>
        <color rgb="FFFFEB84"/>
        <color rgb="FF63BE7B"/>
      </colorScale>
    </cfRule>
  </conditionalFormatting>
  <conditionalFormatting sqref="S17">
    <cfRule type="iconSet" priority="80">
      <iconSet iconSet="3Symbols" reverse="1">
        <cfvo type="percent" val="0"/>
        <cfvo type="num" val="5"/>
        <cfvo type="num" val="8"/>
      </iconSet>
    </cfRule>
  </conditionalFormatting>
  <conditionalFormatting sqref="L17">
    <cfRule type="containsText" dxfId="34" priority="193" operator="containsText" text="Bajo">
      <formula>NOT(ISERROR(SEARCH("Bajo",L17)))</formula>
    </cfRule>
    <cfRule type="containsText" dxfId="33" priority="194" operator="containsText" text="Riesgo Bajo ">
      <formula>NOT(ISERROR(SEARCH("Riesgo Bajo ",L17)))</formula>
    </cfRule>
    <cfRule type="containsText" dxfId="32" priority="195" operator="containsText" text="Riesgo Bajo ">
      <formula>NOT(ISERROR(SEARCH("Riesgo Bajo ",L17)))</formula>
    </cfRule>
    <cfRule type="containsText" dxfId="31" priority="196" operator="containsText" text="Riesgo Medio">
      <formula>NOT(ISERROR(SEARCH("Riesgo Medio",L17)))</formula>
    </cfRule>
    <cfRule type="containsText" dxfId="30" priority="197" operator="containsText" text="Riesgo Alto">
      <formula>NOT(ISERROR(SEARCH("Riesgo Alto",L17)))</formula>
    </cfRule>
    <cfRule type="containsText" dxfId="29" priority="198" operator="containsText" text="Riesgo Alto ">
      <formula>NOT(ISERROR(SEARCH("Riesgo Alto ",L17)))</formula>
    </cfRule>
    <cfRule type="containsText" dxfId="28" priority="199" operator="containsText" text="Riesgo Extremo">
      <formula>NOT(ISERROR(SEARCH("Riesgo Extremo",L17)))</formula>
    </cfRule>
    <cfRule type="colorScale" priority="200">
      <colorScale>
        <cfvo type="num" val="4"/>
        <cfvo type="num" val="6"/>
        <cfvo type="num" val="8"/>
        <color rgb="FF00B050"/>
        <color rgb="FFFFEB84"/>
        <color rgb="FFFF0000"/>
      </colorScale>
    </cfRule>
    <cfRule type="colorScale" priority="201">
      <colorScale>
        <cfvo type="min"/>
        <cfvo type="percentile" val="50"/>
        <cfvo type="max"/>
        <color rgb="FFF8696B"/>
        <color rgb="FFFFEB84"/>
        <color rgb="FF63BE7B"/>
      </colorScale>
    </cfRule>
  </conditionalFormatting>
  <conditionalFormatting sqref="L17">
    <cfRule type="iconSet" priority="202">
      <iconSet iconSet="3Symbols" reverse="1">
        <cfvo type="percent" val="0"/>
        <cfvo type="num" val="5"/>
        <cfvo type="num" val="8"/>
      </iconSet>
    </cfRule>
  </conditionalFormatting>
  <conditionalFormatting sqref="L14">
    <cfRule type="containsText" dxfId="27" priority="41" operator="containsText" text="Bajo">
      <formula>NOT(ISERROR(SEARCH("Bajo",L14)))</formula>
    </cfRule>
    <cfRule type="containsText" dxfId="26" priority="42" operator="containsText" text="Riesgo Bajo ">
      <formula>NOT(ISERROR(SEARCH("Riesgo Bajo ",L14)))</formula>
    </cfRule>
    <cfRule type="containsText" dxfId="25" priority="43" operator="containsText" text="Riesgo Bajo ">
      <formula>NOT(ISERROR(SEARCH("Riesgo Bajo ",L14)))</formula>
    </cfRule>
    <cfRule type="containsText" dxfId="24" priority="44" operator="containsText" text="Riesgo Medio">
      <formula>NOT(ISERROR(SEARCH("Riesgo Medio",L14)))</formula>
    </cfRule>
    <cfRule type="containsText" dxfId="23" priority="45" operator="containsText" text="Riesgo Alto">
      <formula>NOT(ISERROR(SEARCH("Riesgo Alto",L14)))</formula>
    </cfRule>
    <cfRule type="containsText" dxfId="22" priority="46" operator="containsText" text="Riesgo Alto ">
      <formula>NOT(ISERROR(SEARCH("Riesgo Alto ",L14)))</formula>
    </cfRule>
    <cfRule type="containsText" dxfId="21" priority="47" operator="containsText" text="Riesgo Extremo">
      <formula>NOT(ISERROR(SEARCH("Riesgo Extremo",L14)))</formula>
    </cfRule>
    <cfRule type="colorScale" priority="48">
      <colorScale>
        <cfvo type="num" val="4"/>
        <cfvo type="num" val="6"/>
        <cfvo type="num" val="8"/>
        <color rgb="FF00B050"/>
        <color rgb="FFFFEB84"/>
        <color rgb="FFFF0000"/>
      </colorScale>
    </cfRule>
    <cfRule type="colorScale" priority="49">
      <colorScale>
        <cfvo type="min"/>
        <cfvo type="percentile" val="50"/>
        <cfvo type="max"/>
        <color rgb="FFF8696B"/>
        <color rgb="FFFFEB84"/>
        <color rgb="FF63BE7B"/>
      </colorScale>
    </cfRule>
  </conditionalFormatting>
  <conditionalFormatting sqref="L14">
    <cfRule type="iconSet" priority="50">
      <iconSet iconSet="3Symbols" reverse="1">
        <cfvo type="percent" val="0"/>
        <cfvo type="num" val="5"/>
        <cfvo type="num" val="8"/>
      </iconSet>
    </cfRule>
  </conditionalFormatting>
  <conditionalFormatting sqref="S14">
    <cfRule type="containsText" dxfId="20" priority="21" operator="containsText" text="Bajo">
      <formula>NOT(ISERROR(SEARCH("Bajo",S14)))</formula>
    </cfRule>
    <cfRule type="containsText" dxfId="19" priority="22" operator="containsText" text="Riesgo Bajo ">
      <formula>NOT(ISERROR(SEARCH("Riesgo Bajo ",S14)))</formula>
    </cfRule>
    <cfRule type="containsText" dxfId="18" priority="23" operator="containsText" text="Riesgo Bajo ">
      <formula>NOT(ISERROR(SEARCH("Riesgo Bajo ",S14)))</formula>
    </cfRule>
    <cfRule type="containsText" dxfId="17" priority="24" operator="containsText" text="Riesgo Medio">
      <formula>NOT(ISERROR(SEARCH("Riesgo Medio",S14)))</formula>
    </cfRule>
    <cfRule type="containsText" dxfId="16" priority="25" operator="containsText" text="Riesgo Alto">
      <formula>NOT(ISERROR(SEARCH("Riesgo Alto",S14)))</formula>
    </cfRule>
    <cfRule type="containsText" dxfId="15" priority="26" operator="containsText" text="Riesgo Alto ">
      <formula>NOT(ISERROR(SEARCH("Riesgo Alto ",S14)))</formula>
    </cfRule>
    <cfRule type="containsText" dxfId="14" priority="27" operator="containsText" text="Riesgo Extremo">
      <formula>NOT(ISERROR(SEARCH("Riesgo Extremo",S14)))</formula>
    </cfRule>
    <cfRule type="colorScale" priority="28">
      <colorScale>
        <cfvo type="num" val="4"/>
        <cfvo type="num" val="6"/>
        <cfvo type="num" val="8"/>
        <color rgb="FF00B050"/>
        <color rgb="FFFFEB84"/>
        <color rgb="FFFF0000"/>
      </colorScale>
    </cfRule>
    <cfRule type="colorScale" priority="29">
      <colorScale>
        <cfvo type="min"/>
        <cfvo type="percentile" val="50"/>
        <cfvo type="max"/>
        <color rgb="FFF8696B"/>
        <color rgb="FFFFEB84"/>
        <color rgb="FF63BE7B"/>
      </colorScale>
    </cfRule>
  </conditionalFormatting>
  <conditionalFormatting sqref="S14">
    <cfRule type="iconSet" priority="30">
      <iconSet iconSet="3Symbols" reverse="1">
        <cfvo type="percent" val="0"/>
        <cfvo type="num" val="5"/>
        <cfvo type="num" val="8"/>
      </iconSet>
    </cfRule>
  </conditionalFormatting>
  <conditionalFormatting sqref="L15:L16 L5:L13">
    <cfRule type="containsText" dxfId="13" priority="203" operator="containsText" text="Bajo">
      <formula>NOT(ISERROR(SEARCH("Bajo",L5)))</formula>
    </cfRule>
    <cfRule type="containsText" dxfId="12" priority="204" operator="containsText" text="Riesgo Bajo ">
      <formula>NOT(ISERROR(SEARCH("Riesgo Bajo ",L5)))</formula>
    </cfRule>
    <cfRule type="containsText" dxfId="11" priority="205" operator="containsText" text="Riesgo Bajo ">
      <formula>NOT(ISERROR(SEARCH("Riesgo Bajo ",L5)))</formula>
    </cfRule>
    <cfRule type="containsText" dxfId="10" priority="206" operator="containsText" text="Riesgo Medio">
      <formula>NOT(ISERROR(SEARCH("Riesgo Medio",L5)))</formula>
    </cfRule>
    <cfRule type="containsText" dxfId="9" priority="207" operator="containsText" text="Riesgo Alto">
      <formula>NOT(ISERROR(SEARCH("Riesgo Alto",L5)))</formula>
    </cfRule>
    <cfRule type="containsText" dxfId="8" priority="208" operator="containsText" text="Riesgo Alto ">
      <formula>NOT(ISERROR(SEARCH("Riesgo Alto ",L5)))</formula>
    </cfRule>
    <cfRule type="containsText" dxfId="7" priority="209" operator="containsText" text="Riesgo Extremo">
      <formula>NOT(ISERROR(SEARCH("Riesgo Extremo",L5)))</formula>
    </cfRule>
    <cfRule type="colorScale" priority="210">
      <colorScale>
        <cfvo type="num" val="4"/>
        <cfvo type="num" val="6"/>
        <cfvo type="num" val="8"/>
        <color rgb="FF00B050"/>
        <color rgb="FFFFEB84"/>
        <color rgb="FFFF0000"/>
      </colorScale>
    </cfRule>
    <cfRule type="colorScale" priority="211">
      <colorScale>
        <cfvo type="min"/>
        <cfvo type="percentile" val="50"/>
        <cfvo type="max"/>
        <color rgb="FFF8696B"/>
        <color rgb="FFFFEB84"/>
        <color rgb="FF63BE7B"/>
      </colorScale>
    </cfRule>
  </conditionalFormatting>
  <conditionalFormatting sqref="L15:L16 L5:L13">
    <cfRule type="iconSet" priority="230">
      <iconSet iconSet="3Symbols" reverse="1">
        <cfvo type="percent" val="0"/>
        <cfvo type="num" val="5"/>
        <cfvo type="num" val="8"/>
      </iconSet>
    </cfRule>
  </conditionalFormatting>
  <conditionalFormatting sqref="S15:S16 S5:S13">
    <cfRule type="containsText" dxfId="6" priority="233" operator="containsText" text="Bajo">
      <formula>NOT(ISERROR(SEARCH("Bajo",S5)))</formula>
    </cfRule>
    <cfRule type="containsText" dxfId="5" priority="234" operator="containsText" text="Riesgo Bajo ">
      <formula>NOT(ISERROR(SEARCH("Riesgo Bajo ",S5)))</formula>
    </cfRule>
    <cfRule type="containsText" dxfId="4" priority="235" operator="containsText" text="Riesgo Bajo ">
      <formula>NOT(ISERROR(SEARCH("Riesgo Bajo ",S5)))</formula>
    </cfRule>
    <cfRule type="containsText" dxfId="3" priority="236" operator="containsText" text="Riesgo Medio">
      <formula>NOT(ISERROR(SEARCH("Riesgo Medio",S5)))</formula>
    </cfRule>
    <cfRule type="containsText" dxfId="2" priority="237" operator="containsText" text="Riesgo Alto">
      <formula>NOT(ISERROR(SEARCH("Riesgo Alto",S5)))</formula>
    </cfRule>
    <cfRule type="containsText" dxfId="1" priority="238" operator="containsText" text="Riesgo Alto ">
      <formula>NOT(ISERROR(SEARCH("Riesgo Alto ",S5)))</formula>
    </cfRule>
    <cfRule type="containsText" dxfId="0" priority="239" operator="containsText" text="Riesgo Extremo">
      <formula>NOT(ISERROR(SEARCH("Riesgo Extremo",S5)))</formula>
    </cfRule>
    <cfRule type="colorScale" priority="240">
      <colorScale>
        <cfvo type="num" val="4"/>
        <cfvo type="num" val="6"/>
        <cfvo type="num" val="8"/>
        <color rgb="FF00B050"/>
        <color rgb="FFFFEB84"/>
        <color rgb="FFFF0000"/>
      </colorScale>
    </cfRule>
    <cfRule type="colorScale" priority="241">
      <colorScale>
        <cfvo type="min"/>
        <cfvo type="percentile" val="50"/>
        <cfvo type="max"/>
        <color rgb="FFF8696B"/>
        <color rgb="FFFFEB84"/>
        <color rgb="FF63BE7B"/>
      </colorScale>
    </cfRule>
  </conditionalFormatting>
  <conditionalFormatting sqref="S15:S16 S5:S13">
    <cfRule type="iconSet" priority="260">
      <iconSet iconSet="3Symbols" reverse="1">
        <cfvo type="percent" val="0"/>
        <cfvo type="num" val="5"/>
        <cfvo type="num" val="8"/>
      </iconSet>
    </cfRule>
  </conditionalFormatting>
  <printOptions horizontalCentered="1" verticalCentered="1"/>
  <pageMargins left="0.39370078740157483" right="0.39370078740157483" top="0.39370078740157483" bottom="0.39370078740157483" header="0" footer="0"/>
  <pageSetup scale="2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topLeftCell="A19" zoomScaleNormal="100" workbookViewId="0">
      <selection activeCell="G40" sqref="G40"/>
    </sheetView>
  </sheetViews>
  <sheetFormatPr baseColWidth="10" defaultRowHeight="15" x14ac:dyDescent="0.25"/>
  <cols>
    <col min="1" max="1" width="2" customWidth="1"/>
    <col min="2" max="2" width="2.7109375" customWidth="1"/>
    <col min="3" max="3" width="7.7109375" customWidth="1"/>
    <col min="4" max="4" width="5.140625" customWidth="1"/>
    <col min="5" max="5" width="19.42578125" customWidth="1"/>
    <col min="6" max="6" width="11.42578125" customWidth="1"/>
    <col min="12" max="12" width="3.7109375" customWidth="1"/>
    <col min="13" max="13" width="16.5703125" bestFit="1" customWidth="1"/>
    <col min="14" max="14" width="12.7109375" bestFit="1" customWidth="1"/>
  </cols>
  <sheetData>
    <row r="1" spans="3:15" ht="12" customHeight="1" thickBot="1" x14ac:dyDescent="0.3"/>
    <row r="2" spans="3:15" x14ac:dyDescent="0.25">
      <c r="C2" s="12"/>
      <c r="D2" s="13"/>
      <c r="E2" s="13"/>
      <c r="F2" s="13"/>
      <c r="G2" s="13"/>
      <c r="H2" s="13"/>
      <c r="I2" s="13"/>
      <c r="J2" s="13"/>
      <c r="K2" s="14"/>
    </row>
    <row r="3" spans="3:15" x14ac:dyDescent="0.25">
      <c r="C3" s="18"/>
      <c r="D3" s="21"/>
      <c r="E3" s="56" t="s">
        <v>55</v>
      </c>
      <c r="F3" s="56"/>
      <c r="G3" s="56"/>
      <c r="H3" s="56"/>
      <c r="I3" s="56"/>
      <c r="J3" s="56"/>
      <c r="K3" s="19"/>
    </row>
    <row r="4" spans="3:15" x14ac:dyDescent="0.25">
      <c r="C4" s="18"/>
      <c r="D4" s="21"/>
      <c r="E4" s="21"/>
      <c r="F4" s="21"/>
      <c r="G4" s="21"/>
      <c r="H4" s="21"/>
      <c r="I4" s="21"/>
      <c r="J4" s="21"/>
      <c r="K4" s="19"/>
      <c r="M4" s="11" t="s">
        <v>52</v>
      </c>
      <c r="N4" s="11" t="s">
        <v>53</v>
      </c>
      <c r="O4" s="11" t="s">
        <v>54</v>
      </c>
    </row>
    <row r="5" spans="3:15" x14ac:dyDescent="0.25">
      <c r="C5" s="18"/>
      <c r="D5" s="21"/>
      <c r="E5" s="21"/>
      <c r="F5" s="21"/>
      <c r="G5" s="21"/>
      <c r="H5" s="21"/>
      <c r="I5" s="21"/>
      <c r="J5" s="21"/>
      <c r="K5" s="19"/>
      <c r="M5" s="15" t="s">
        <v>73</v>
      </c>
      <c r="N5" s="16">
        <f>J10+J9+J8+I9+I10+H10</f>
        <v>10</v>
      </c>
      <c r="O5" s="17">
        <f>+N5/$N$9</f>
        <v>0.5</v>
      </c>
    </row>
    <row r="6" spans="3:15" x14ac:dyDescent="0.25">
      <c r="C6" s="57" t="s">
        <v>57</v>
      </c>
      <c r="D6" s="21"/>
      <c r="E6" s="23" t="s">
        <v>62</v>
      </c>
      <c r="F6" s="32"/>
      <c r="G6" s="32"/>
      <c r="H6" s="32">
        <v>1</v>
      </c>
      <c r="I6" s="33">
        <v>3</v>
      </c>
      <c r="J6" s="34"/>
      <c r="K6" s="19"/>
      <c r="M6" s="20" t="s">
        <v>28</v>
      </c>
      <c r="N6" s="16">
        <f>F10+G9+G10+H8+H9+I7+I8+J7+J6</f>
        <v>2</v>
      </c>
      <c r="O6" s="17">
        <f>+N6/$N$9</f>
        <v>0.1</v>
      </c>
    </row>
    <row r="7" spans="3:15" x14ac:dyDescent="0.25">
      <c r="C7" s="57"/>
      <c r="D7" s="21"/>
      <c r="E7" s="23" t="s">
        <v>63</v>
      </c>
      <c r="F7" s="32"/>
      <c r="G7" s="32">
        <v>1</v>
      </c>
      <c r="H7" s="33">
        <v>1</v>
      </c>
      <c r="I7" s="34"/>
      <c r="J7" s="34">
        <v>1</v>
      </c>
      <c r="K7" s="19"/>
      <c r="M7" s="22" t="s">
        <v>72</v>
      </c>
      <c r="N7" s="16">
        <f>I6+H7+G8+F9</f>
        <v>6</v>
      </c>
      <c r="O7" s="17">
        <f>+N7/$N$9</f>
        <v>0.3</v>
      </c>
    </row>
    <row r="8" spans="3:15" x14ac:dyDescent="0.25">
      <c r="C8" s="57"/>
      <c r="D8" s="21"/>
      <c r="E8" s="23" t="s">
        <v>64</v>
      </c>
      <c r="F8" s="32"/>
      <c r="G8" s="33">
        <v>2</v>
      </c>
      <c r="H8" s="34">
        <v>1</v>
      </c>
      <c r="I8" s="34"/>
      <c r="J8" s="35">
        <v>2</v>
      </c>
      <c r="K8" s="19"/>
      <c r="M8" s="24" t="s">
        <v>71</v>
      </c>
      <c r="N8" s="16">
        <f>F6+F7+F8+G6+G7+H6</f>
        <v>2</v>
      </c>
      <c r="O8" s="17">
        <f>+N8/$N$9</f>
        <v>0.1</v>
      </c>
    </row>
    <row r="9" spans="3:15" x14ac:dyDescent="0.25">
      <c r="C9" s="57"/>
      <c r="D9" s="21"/>
      <c r="E9" s="23" t="s">
        <v>65</v>
      </c>
      <c r="F9" s="33"/>
      <c r="G9" s="34"/>
      <c r="H9" s="34"/>
      <c r="I9" s="35">
        <v>2</v>
      </c>
      <c r="J9" s="35">
        <v>1</v>
      </c>
      <c r="K9" s="19"/>
      <c r="M9" s="26" t="s">
        <v>58</v>
      </c>
      <c r="N9" s="11">
        <f>+SUM(N5:N8)</f>
        <v>20</v>
      </c>
      <c r="O9" s="27">
        <f>+SUM(O5:O8)</f>
        <v>0.99999999999999989</v>
      </c>
    </row>
    <row r="10" spans="3:15" x14ac:dyDescent="0.25">
      <c r="C10" s="18"/>
      <c r="D10" s="21"/>
      <c r="E10" s="23" t="s">
        <v>66</v>
      </c>
      <c r="F10" s="34"/>
      <c r="G10" s="34"/>
      <c r="H10" s="35"/>
      <c r="I10" s="35">
        <v>1</v>
      </c>
      <c r="J10" s="35">
        <v>4</v>
      </c>
      <c r="K10" s="19"/>
    </row>
    <row r="11" spans="3:15" x14ac:dyDescent="0.25">
      <c r="C11" s="18"/>
      <c r="D11" s="21"/>
      <c r="E11" s="21"/>
      <c r="F11" s="61" t="s">
        <v>67</v>
      </c>
      <c r="G11" s="61" t="s">
        <v>68</v>
      </c>
      <c r="H11" s="62" t="s">
        <v>56</v>
      </c>
      <c r="I11" s="63" t="s">
        <v>69</v>
      </c>
      <c r="J11" s="61" t="s">
        <v>70</v>
      </c>
      <c r="K11" s="19"/>
    </row>
    <row r="12" spans="3:15" x14ac:dyDescent="0.25">
      <c r="C12" s="18"/>
      <c r="D12" s="21"/>
      <c r="E12" s="21"/>
      <c r="F12" s="61"/>
      <c r="G12" s="61"/>
      <c r="H12" s="62"/>
      <c r="I12" s="63"/>
      <c r="J12" s="61"/>
      <c r="K12" s="19"/>
    </row>
    <row r="13" spans="3:15" x14ac:dyDescent="0.25">
      <c r="C13" s="18"/>
      <c r="D13" s="21"/>
      <c r="E13" s="21"/>
      <c r="F13" s="21"/>
      <c r="G13" s="21"/>
      <c r="H13" s="23" t="s">
        <v>59</v>
      </c>
      <c r="I13" s="21"/>
      <c r="J13" s="21"/>
      <c r="K13" s="19"/>
    </row>
    <row r="14" spans="3:15" ht="15.75" thickBot="1" x14ac:dyDescent="0.3">
      <c r="C14" s="28"/>
      <c r="D14" s="29"/>
      <c r="E14" s="29"/>
      <c r="F14" s="29"/>
      <c r="G14" s="29"/>
      <c r="H14" s="29"/>
      <c r="I14" s="29"/>
      <c r="J14" s="29"/>
      <c r="K14" s="30"/>
    </row>
    <row r="15" spans="3:15" ht="6" customHeight="1" x14ac:dyDescent="0.25"/>
    <row r="16" spans="3:15" ht="6" customHeight="1" thickBot="1" x14ac:dyDescent="0.3"/>
    <row r="17" spans="1:15" x14ac:dyDescent="0.25">
      <c r="C17" s="58" t="s">
        <v>60</v>
      </c>
      <c r="D17" s="59"/>
      <c r="E17" s="59"/>
      <c r="F17" s="59"/>
      <c r="G17" s="59"/>
      <c r="H17" s="59"/>
      <c r="I17" s="59"/>
      <c r="J17" s="59"/>
      <c r="K17" s="60"/>
    </row>
    <row r="18" spans="1:15" x14ac:dyDescent="0.25">
      <c r="C18" s="18"/>
      <c r="D18" s="21"/>
      <c r="E18" s="21"/>
      <c r="F18" s="21"/>
      <c r="G18" s="21"/>
      <c r="H18" s="21"/>
      <c r="I18" s="21"/>
      <c r="J18" s="21"/>
      <c r="K18" s="19"/>
      <c r="M18" s="11" t="s">
        <v>61</v>
      </c>
      <c r="N18" s="11" t="s">
        <v>53</v>
      </c>
      <c r="O18" s="11" t="s">
        <v>54</v>
      </c>
    </row>
    <row r="19" spans="1:15" x14ac:dyDescent="0.25">
      <c r="C19" s="18"/>
      <c r="D19" s="21"/>
      <c r="E19" s="21"/>
      <c r="F19" s="21"/>
      <c r="G19" s="21"/>
      <c r="H19" s="21"/>
      <c r="I19" s="21"/>
      <c r="J19" s="21"/>
      <c r="K19" s="19"/>
      <c r="M19" s="15" t="s">
        <v>73</v>
      </c>
      <c r="N19" s="16">
        <f>J24+J23+J22+I23+I24+H24</f>
        <v>3</v>
      </c>
      <c r="O19" s="31">
        <f>N19/$N$23</f>
        <v>0.15</v>
      </c>
    </row>
    <row r="20" spans="1:15" x14ac:dyDescent="0.25">
      <c r="C20" s="57" t="s">
        <v>57</v>
      </c>
      <c r="D20" s="21"/>
      <c r="E20" s="23" t="s">
        <v>62</v>
      </c>
      <c r="F20" s="32"/>
      <c r="G20" s="32">
        <v>5</v>
      </c>
      <c r="H20" s="32">
        <v>1</v>
      </c>
      <c r="I20" s="33"/>
      <c r="J20" s="34"/>
      <c r="K20" s="19"/>
      <c r="M20" s="20" t="s">
        <v>28</v>
      </c>
      <c r="N20" s="16">
        <f>F24+G23+G24+H22+H23+I21+I22+J21+J20</f>
        <v>7</v>
      </c>
      <c r="O20" s="31">
        <f>N20/$N$23</f>
        <v>0.35</v>
      </c>
    </row>
    <row r="21" spans="1:15" x14ac:dyDescent="0.25">
      <c r="C21" s="57"/>
      <c r="D21" s="21"/>
      <c r="E21" s="23" t="s">
        <v>63</v>
      </c>
      <c r="F21" s="32"/>
      <c r="G21" s="32">
        <v>1</v>
      </c>
      <c r="H21" s="33">
        <v>3</v>
      </c>
      <c r="I21" s="34">
        <v>1</v>
      </c>
      <c r="J21" s="34"/>
      <c r="K21" s="19"/>
      <c r="M21" s="22" t="s">
        <v>72</v>
      </c>
      <c r="N21" s="16">
        <f>I20+H21+G22+F23</f>
        <v>3</v>
      </c>
      <c r="O21" s="31">
        <f>N21/$N$23</f>
        <v>0.15</v>
      </c>
    </row>
    <row r="22" spans="1:15" x14ac:dyDescent="0.25">
      <c r="C22" s="57"/>
      <c r="D22" s="21"/>
      <c r="E22" s="23" t="s">
        <v>64</v>
      </c>
      <c r="F22" s="32"/>
      <c r="G22" s="33"/>
      <c r="H22" s="34">
        <v>3</v>
      </c>
      <c r="I22" s="34">
        <v>3</v>
      </c>
      <c r="J22" s="35">
        <v>1</v>
      </c>
      <c r="K22" s="19"/>
      <c r="M22" s="24" t="s">
        <v>71</v>
      </c>
      <c r="N22" s="16">
        <f>F20+F21+F22+G20+G21+H20</f>
        <v>7</v>
      </c>
      <c r="O22" s="31">
        <f>N22/$N$23</f>
        <v>0.35</v>
      </c>
    </row>
    <row r="23" spans="1:15" x14ac:dyDescent="0.25">
      <c r="C23" s="57"/>
      <c r="D23" s="21"/>
      <c r="E23" s="23" t="s">
        <v>65</v>
      </c>
      <c r="F23" s="33"/>
      <c r="G23" s="34"/>
      <c r="H23" s="34"/>
      <c r="I23" s="35">
        <v>1</v>
      </c>
      <c r="J23" s="35"/>
      <c r="K23" s="19"/>
      <c r="M23" s="25" t="s">
        <v>58</v>
      </c>
      <c r="N23" s="11">
        <f>+SUM(N19:N22)</f>
        <v>20</v>
      </c>
      <c r="O23" s="27">
        <f>SUM(O19:O22)</f>
        <v>1</v>
      </c>
    </row>
    <row r="24" spans="1:15" x14ac:dyDescent="0.25">
      <c r="C24" s="57"/>
      <c r="D24" s="21"/>
      <c r="E24" s="23" t="s">
        <v>66</v>
      </c>
      <c r="F24" s="34"/>
      <c r="G24" s="34"/>
      <c r="H24" s="35"/>
      <c r="I24" s="35"/>
      <c r="J24" s="35">
        <v>1</v>
      </c>
      <c r="K24" s="19"/>
    </row>
    <row r="25" spans="1:15" x14ac:dyDescent="0.25">
      <c r="C25" s="18"/>
      <c r="D25" s="21"/>
      <c r="E25" s="21"/>
      <c r="F25" s="61" t="s">
        <v>67</v>
      </c>
      <c r="G25" s="61" t="s">
        <v>68</v>
      </c>
      <c r="H25" s="62" t="s">
        <v>56</v>
      </c>
      <c r="I25" s="63" t="s">
        <v>69</v>
      </c>
      <c r="J25" s="61" t="s">
        <v>70</v>
      </c>
      <c r="K25" s="19"/>
    </row>
    <row r="26" spans="1:15" x14ac:dyDescent="0.25">
      <c r="C26" s="18"/>
      <c r="D26" s="21"/>
      <c r="E26" s="21"/>
      <c r="F26" s="61"/>
      <c r="G26" s="61"/>
      <c r="H26" s="62"/>
      <c r="I26" s="63"/>
      <c r="J26" s="61"/>
      <c r="K26" s="19"/>
    </row>
    <row r="27" spans="1:15" x14ac:dyDescent="0.25">
      <c r="C27" s="18"/>
      <c r="D27" s="21"/>
      <c r="E27" s="21"/>
      <c r="F27" s="21"/>
      <c r="G27" s="21"/>
      <c r="H27" s="23" t="s">
        <v>59</v>
      </c>
      <c r="I27" s="21"/>
      <c r="J27" s="21"/>
      <c r="K27" s="19"/>
    </row>
    <row r="28" spans="1:15" ht="15.75" thickBot="1" x14ac:dyDescent="0.3">
      <c r="C28" s="28"/>
      <c r="D28" s="29"/>
      <c r="E28" s="29"/>
      <c r="F28" s="38"/>
      <c r="G28" s="38"/>
      <c r="H28" s="38"/>
      <c r="I28" s="38"/>
      <c r="J28" s="38"/>
      <c r="K28" s="39"/>
      <c r="L28" s="37"/>
    </row>
    <row r="29" spans="1:15" x14ac:dyDescent="0.25">
      <c r="A29" s="21"/>
    </row>
  </sheetData>
  <mergeCells count="14">
    <mergeCell ref="F25:F26"/>
    <mergeCell ref="G25:G26"/>
    <mergeCell ref="H25:H26"/>
    <mergeCell ref="I25:I26"/>
    <mergeCell ref="J25:J26"/>
    <mergeCell ref="E3:J3"/>
    <mergeCell ref="C6:C9"/>
    <mergeCell ref="C17:K17"/>
    <mergeCell ref="C20:C24"/>
    <mergeCell ref="F11:F12"/>
    <mergeCell ref="G11:G12"/>
    <mergeCell ref="H11:H12"/>
    <mergeCell ref="I11:I12"/>
    <mergeCell ref="J11:J12"/>
  </mergeCells>
  <pageMargins left="0.7" right="0.7" top="0.75" bottom="0.75" header="0.3" footer="0.3"/>
  <pageSetup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zoomScaleNormal="100" workbookViewId="0">
      <selection activeCell="J18" sqref="J18"/>
    </sheetView>
  </sheetViews>
  <sheetFormatPr baseColWidth="10" defaultRowHeight="15" x14ac:dyDescent="0.25"/>
  <cols>
    <col min="1" max="1" width="2" customWidth="1"/>
    <col min="2" max="2" width="2.7109375" customWidth="1"/>
    <col min="3" max="3" width="7.7109375" customWidth="1"/>
    <col min="4" max="4" width="5.140625" customWidth="1"/>
    <col min="5" max="5" width="19.42578125" customWidth="1"/>
    <col min="6" max="6" width="11.42578125" customWidth="1"/>
    <col min="12" max="12" width="3.7109375" customWidth="1"/>
    <col min="13" max="13" width="24.42578125" customWidth="1"/>
    <col min="14" max="14" width="12.7109375" bestFit="1" customWidth="1"/>
  </cols>
  <sheetData>
    <row r="1" spans="3:15" ht="12" customHeight="1" thickBot="1" x14ac:dyDescent="0.3"/>
    <row r="2" spans="3:15" x14ac:dyDescent="0.25">
      <c r="C2" s="12"/>
      <c r="D2" s="13"/>
      <c r="E2" s="13"/>
      <c r="F2" s="13"/>
      <c r="G2" s="13"/>
      <c r="H2" s="13"/>
      <c r="I2" s="13"/>
      <c r="J2" s="13"/>
      <c r="K2" s="14"/>
    </row>
    <row r="3" spans="3:15" x14ac:dyDescent="0.25">
      <c r="C3" s="18"/>
      <c r="D3" s="21"/>
      <c r="E3" s="56" t="s">
        <v>55</v>
      </c>
      <c r="F3" s="56"/>
      <c r="G3" s="56"/>
      <c r="H3" s="56"/>
      <c r="I3" s="56"/>
      <c r="J3" s="56"/>
      <c r="K3" s="19"/>
    </row>
    <row r="4" spans="3:15" x14ac:dyDescent="0.25">
      <c r="C4" s="18"/>
      <c r="D4" s="21"/>
      <c r="E4" s="21"/>
      <c r="F4" s="21"/>
      <c r="G4" s="21"/>
      <c r="H4" s="21"/>
      <c r="I4" s="21"/>
      <c r="J4" s="21"/>
      <c r="K4" s="19"/>
      <c r="M4" s="11" t="s">
        <v>52</v>
      </c>
      <c r="N4" s="11" t="s">
        <v>53</v>
      </c>
      <c r="O4" s="11" t="s">
        <v>54</v>
      </c>
    </row>
    <row r="5" spans="3:15" x14ac:dyDescent="0.25">
      <c r="C5" s="18"/>
      <c r="D5" s="21"/>
      <c r="E5" s="21"/>
      <c r="F5" s="21"/>
      <c r="G5" s="21"/>
      <c r="H5" s="21"/>
      <c r="I5" s="21"/>
      <c r="J5" s="21"/>
      <c r="K5" s="19"/>
      <c r="M5" s="15" t="s">
        <v>73</v>
      </c>
      <c r="N5" s="16">
        <f>J10+J9+J8+I9+I10+H10</f>
        <v>8</v>
      </c>
      <c r="O5" s="17">
        <f>+N5/$N$9</f>
        <v>0.47058823529411764</v>
      </c>
    </row>
    <row r="6" spans="3:15" x14ac:dyDescent="0.25">
      <c r="C6" s="57" t="s">
        <v>57</v>
      </c>
      <c r="D6" s="21"/>
      <c r="E6" s="23" t="s">
        <v>62</v>
      </c>
      <c r="F6" s="32"/>
      <c r="G6" s="32"/>
      <c r="H6" s="32"/>
      <c r="I6" s="33">
        <v>2</v>
      </c>
      <c r="J6" s="34"/>
      <c r="K6" s="19"/>
      <c r="M6" s="20" t="s">
        <v>28</v>
      </c>
      <c r="N6" s="16">
        <f>F10+G9+G10+H8+H9+I7+I8+J7+J6</f>
        <v>5</v>
      </c>
      <c r="O6" s="17">
        <f>+N6/$N$9</f>
        <v>0.29411764705882354</v>
      </c>
    </row>
    <row r="7" spans="3:15" x14ac:dyDescent="0.25">
      <c r="C7" s="57"/>
      <c r="D7" s="21"/>
      <c r="E7" s="23" t="s">
        <v>63</v>
      </c>
      <c r="F7" s="32"/>
      <c r="G7" s="32"/>
      <c r="H7" s="33"/>
      <c r="I7" s="34"/>
      <c r="J7" s="34">
        <v>1</v>
      </c>
      <c r="K7" s="19"/>
      <c r="M7" s="22" t="s">
        <v>72</v>
      </c>
      <c r="N7" s="16">
        <f>I6+H7+G8+F9</f>
        <v>4</v>
      </c>
      <c r="O7" s="17">
        <f>+N7/$N$9</f>
        <v>0.23529411764705882</v>
      </c>
    </row>
    <row r="8" spans="3:15" x14ac:dyDescent="0.25">
      <c r="C8" s="57"/>
      <c r="D8" s="21"/>
      <c r="E8" s="23" t="s">
        <v>64</v>
      </c>
      <c r="F8" s="32"/>
      <c r="G8" s="33">
        <v>2</v>
      </c>
      <c r="H8" s="34"/>
      <c r="I8" s="34">
        <v>2</v>
      </c>
      <c r="J8" s="35">
        <v>3</v>
      </c>
      <c r="K8" s="19"/>
      <c r="M8" s="24" t="s">
        <v>71</v>
      </c>
      <c r="N8" s="16">
        <f>F6+F7+F8+G6+G7+H6</f>
        <v>0</v>
      </c>
      <c r="O8" s="17">
        <f>+N8/$N$9</f>
        <v>0</v>
      </c>
    </row>
    <row r="9" spans="3:15" x14ac:dyDescent="0.25">
      <c r="C9" s="57"/>
      <c r="D9" s="21"/>
      <c r="E9" s="23" t="s">
        <v>65</v>
      </c>
      <c r="F9" s="33"/>
      <c r="G9" s="34">
        <v>1</v>
      </c>
      <c r="H9" s="34">
        <v>1</v>
      </c>
      <c r="I9" s="35">
        <v>3</v>
      </c>
      <c r="J9" s="35">
        <v>1</v>
      </c>
      <c r="K9" s="19"/>
      <c r="M9" s="26" t="s">
        <v>58</v>
      </c>
      <c r="N9" s="11">
        <f>+SUM(N5:N8)</f>
        <v>17</v>
      </c>
      <c r="O9" s="27">
        <f>+SUM(O5:O8)</f>
        <v>1</v>
      </c>
    </row>
    <row r="10" spans="3:15" x14ac:dyDescent="0.25">
      <c r="C10" s="18"/>
      <c r="D10" s="21"/>
      <c r="E10" s="23" t="s">
        <v>66</v>
      </c>
      <c r="F10" s="34"/>
      <c r="G10" s="34"/>
      <c r="H10" s="35"/>
      <c r="I10" s="35"/>
      <c r="J10" s="35">
        <v>1</v>
      </c>
      <c r="K10" s="19"/>
    </row>
    <row r="11" spans="3:15" x14ac:dyDescent="0.25">
      <c r="C11" s="18"/>
      <c r="D11" s="21"/>
      <c r="E11" s="21"/>
      <c r="F11" s="61" t="s">
        <v>67</v>
      </c>
      <c r="G11" s="61" t="s">
        <v>68</v>
      </c>
      <c r="H11" s="62" t="s">
        <v>56</v>
      </c>
      <c r="I11" s="63" t="s">
        <v>69</v>
      </c>
      <c r="J11" s="61" t="s">
        <v>70</v>
      </c>
      <c r="K11" s="19"/>
    </row>
    <row r="12" spans="3:15" x14ac:dyDescent="0.25">
      <c r="C12" s="18"/>
      <c r="D12" s="21"/>
      <c r="E12" s="21"/>
      <c r="F12" s="61"/>
      <c r="G12" s="61"/>
      <c r="H12" s="62"/>
      <c r="I12" s="63"/>
      <c r="J12" s="61"/>
      <c r="K12" s="19"/>
    </row>
    <row r="13" spans="3:15" x14ac:dyDescent="0.25">
      <c r="C13" s="18"/>
      <c r="D13" s="21"/>
      <c r="E13" s="21"/>
      <c r="F13" s="21"/>
      <c r="G13" s="21"/>
      <c r="H13" s="23" t="s">
        <v>59</v>
      </c>
      <c r="I13" s="21"/>
      <c r="J13" s="21"/>
      <c r="K13" s="19"/>
    </row>
    <row r="14" spans="3:15" ht="15.75" thickBot="1" x14ac:dyDescent="0.3">
      <c r="C14" s="28"/>
      <c r="D14" s="29"/>
      <c r="E14" s="29"/>
      <c r="F14" s="29"/>
      <c r="G14" s="29"/>
      <c r="H14" s="29"/>
      <c r="I14" s="29"/>
      <c r="J14" s="29"/>
      <c r="K14" s="30"/>
    </row>
    <row r="15" spans="3:15" ht="6" customHeight="1" x14ac:dyDescent="0.25"/>
    <row r="16" spans="3:15" ht="6" customHeight="1" thickBot="1" x14ac:dyDescent="0.3"/>
    <row r="17" spans="1:15" x14ac:dyDescent="0.25">
      <c r="C17" s="58" t="s">
        <v>60</v>
      </c>
      <c r="D17" s="59"/>
      <c r="E17" s="59"/>
      <c r="F17" s="59"/>
      <c r="G17" s="59"/>
      <c r="H17" s="59"/>
      <c r="I17" s="59"/>
      <c r="J17" s="59"/>
      <c r="K17" s="60"/>
    </row>
    <row r="18" spans="1:15" x14ac:dyDescent="0.25">
      <c r="C18" s="18"/>
      <c r="D18" s="21"/>
      <c r="E18" s="21"/>
      <c r="F18" s="21"/>
      <c r="G18" s="21"/>
      <c r="H18" s="21"/>
      <c r="I18" s="21"/>
      <c r="J18" s="21"/>
      <c r="K18" s="19"/>
      <c r="M18" s="11" t="s">
        <v>61</v>
      </c>
      <c r="N18" s="11" t="s">
        <v>53</v>
      </c>
      <c r="O18" s="11" t="s">
        <v>54</v>
      </c>
    </row>
    <row r="19" spans="1:15" x14ac:dyDescent="0.25">
      <c r="C19" s="18"/>
      <c r="D19" s="21"/>
      <c r="E19" s="21"/>
      <c r="F19" s="21"/>
      <c r="G19" s="21"/>
      <c r="H19" s="21"/>
      <c r="I19" s="21"/>
      <c r="J19" s="21"/>
      <c r="K19" s="19"/>
      <c r="M19" s="15" t="s">
        <v>73</v>
      </c>
      <c r="N19" s="16">
        <f>J24+J23+J22+I23+I24+H24</f>
        <v>2</v>
      </c>
      <c r="O19" s="31">
        <f>N19/$N$23</f>
        <v>0.11764705882352941</v>
      </c>
    </row>
    <row r="20" spans="1:15" x14ac:dyDescent="0.25">
      <c r="C20" s="57" t="s">
        <v>57</v>
      </c>
      <c r="D20" s="21"/>
      <c r="E20" s="23" t="s">
        <v>62</v>
      </c>
      <c r="F20" s="32"/>
      <c r="G20" s="32"/>
      <c r="H20" s="32">
        <v>2</v>
      </c>
      <c r="I20" s="33"/>
      <c r="J20" s="34"/>
      <c r="K20" s="19"/>
      <c r="M20" s="20" t="s">
        <v>28</v>
      </c>
      <c r="N20" s="16">
        <f>F24+G23+G24+H22+H23+I21+I22+J21+J20</f>
        <v>5</v>
      </c>
      <c r="O20" s="31">
        <f>N20/$N$23</f>
        <v>0.29411764705882354</v>
      </c>
    </row>
    <row r="21" spans="1:15" x14ac:dyDescent="0.25">
      <c r="C21" s="57"/>
      <c r="D21" s="21"/>
      <c r="E21" s="23" t="s">
        <v>63</v>
      </c>
      <c r="F21" s="32"/>
      <c r="G21" s="32">
        <v>2</v>
      </c>
      <c r="H21" s="33">
        <v>5</v>
      </c>
      <c r="I21" s="34">
        <v>2</v>
      </c>
      <c r="J21" s="34"/>
      <c r="K21" s="19"/>
      <c r="M21" s="22" t="s">
        <v>72</v>
      </c>
      <c r="N21" s="16">
        <f>I20+H21+G22+F23</f>
        <v>6</v>
      </c>
      <c r="O21" s="31">
        <f>N21/$N$23</f>
        <v>0.35294117647058826</v>
      </c>
    </row>
    <row r="22" spans="1:15" x14ac:dyDescent="0.25">
      <c r="C22" s="57"/>
      <c r="D22" s="21"/>
      <c r="E22" s="23" t="s">
        <v>64</v>
      </c>
      <c r="F22" s="32"/>
      <c r="G22" s="33">
        <v>1</v>
      </c>
      <c r="H22" s="34">
        <v>3</v>
      </c>
      <c r="I22" s="34"/>
      <c r="J22" s="35"/>
      <c r="K22" s="19"/>
      <c r="M22" s="24" t="s">
        <v>71</v>
      </c>
      <c r="N22" s="16">
        <f>F20+F21+F22+G20+G21+H20</f>
        <v>4</v>
      </c>
      <c r="O22" s="31">
        <f>N22/$N$23</f>
        <v>0.23529411764705882</v>
      </c>
    </row>
    <row r="23" spans="1:15" x14ac:dyDescent="0.25">
      <c r="C23" s="57"/>
      <c r="D23" s="21"/>
      <c r="E23" s="23" t="s">
        <v>65</v>
      </c>
      <c r="F23" s="33"/>
      <c r="G23" s="34"/>
      <c r="H23" s="34"/>
      <c r="I23" s="35">
        <v>1</v>
      </c>
      <c r="J23" s="35">
        <v>1</v>
      </c>
      <c r="K23" s="19"/>
      <c r="M23" s="25" t="s">
        <v>58</v>
      </c>
      <c r="N23" s="11">
        <f>+SUM(N19:N22)</f>
        <v>17</v>
      </c>
      <c r="O23" s="27">
        <f>SUM(O19:O22)</f>
        <v>1</v>
      </c>
    </row>
    <row r="24" spans="1:15" x14ac:dyDescent="0.25">
      <c r="C24" s="57"/>
      <c r="D24" s="21"/>
      <c r="E24" s="23" t="s">
        <v>66</v>
      </c>
      <c r="F24" s="34"/>
      <c r="G24" s="34"/>
      <c r="H24" s="35"/>
      <c r="I24" s="35"/>
      <c r="J24" s="35"/>
      <c r="K24" s="19"/>
    </row>
    <row r="25" spans="1:15" x14ac:dyDescent="0.25">
      <c r="C25" s="18"/>
      <c r="D25" s="21"/>
      <c r="E25" s="21"/>
      <c r="F25" s="61" t="s">
        <v>67</v>
      </c>
      <c r="G25" s="61" t="s">
        <v>68</v>
      </c>
      <c r="H25" s="62" t="s">
        <v>56</v>
      </c>
      <c r="I25" s="63" t="s">
        <v>69</v>
      </c>
      <c r="J25" s="61" t="s">
        <v>70</v>
      </c>
      <c r="K25" s="19"/>
    </row>
    <row r="26" spans="1:15" x14ac:dyDescent="0.25">
      <c r="C26" s="18"/>
      <c r="D26" s="21"/>
      <c r="E26" s="21"/>
      <c r="F26" s="61"/>
      <c r="G26" s="61"/>
      <c r="H26" s="62"/>
      <c r="I26" s="63"/>
      <c r="J26" s="61"/>
      <c r="K26" s="19"/>
    </row>
    <row r="27" spans="1:15" x14ac:dyDescent="0.25">
      <c r="C27" s="18"/>
      <c r="D27" s="21"/>
      <c r="E27" s="21"/>
      <c r="F27" s="21"/>
      <c r="G27" s="21"/>
      <c r="H27" s="23" t="s">
        <v>59</v>
      </c>
      <c r="I27" s="21"/>
      <c r="J27" s="21"/>
      <c r="K27" s="19"/>
    </row>
    <row r="28" spans="1:15" ht="15.75" thickBot="1" x14ac:dyDescent="0.3">
      <c r="C28" s="28"/>
      <c r="D28" s="29"/>
      <c r="E28" s="29"/>
      <c r="F28" s="38"/>
      <c r="G28" s="38"/>
      <c r="H28" s="38"/>
      <c r="I28" s="38"/>
      <c r="J28" s="38"/>
      <c r="K28" s="39"/>
      <c r="L28" s="37"/>
    </row>
    <row r="29" spans="1:15" x14ac:dyDescent="0.25">
      <c r="A29" s="21"/>
    </row>
    <row r="30" spans="1:15" x14ac:dyDescent="0.25">
      <c r="A30" s="21"/>
      <c r="D30" s="67" t="s">
        <v>79</v>
      </c>
      <c r="E30" s="67"/>
      <c r="F30" s="67"/>
      <c r="G30" s="67"/>
      <c r="H30" s="67"/>
      <c r="I30" s="67"/>
      <c r="J30" s="67"/>
      <c r="K30" s="67"/>
      <c r="L30" s="40"/>
      <c r="M30" s="40" t="s">
        <v>80</v>
      </c>
    </row>
    <row r="31" spans="1:15" x14ac:dyDescent="0.25">
      <c r="A31" s="21"/>
      <c r="D31" s="15"/>
      <c r="E31" s="36" t="s">
        <v>76</v>
      </c>
      <c r="F31" s="36"/>
      <c r="G31" s="36"/>
      <c r="H31" s="36"/>
      <c r="I31" s="36"/>
      <c r="J31" s="36"/>
      <c r="K31" s="36"/>
      <c r="M31" s="41" t="s">
        <v>81</v>
      </c>
    </row>
    <row r="32" spans="1:15" ht="28.5" customHeight="1" x14ac:dyDescent="0.25">
      <c r="D32" s="15"/>
      <c r="E32" s="68" t="s">
        <v>74</v>
      </c>
      <c r="F32" s="69"/>
      <c r="G32" s="69"/>
      <c r="H32" s="69"/>
      <c r="I32" s="69"/>
      <c r="J32" s="69"/>
      <c r="K32" s="70"/>
      <c r="M32" s="43" t="s">
        <v>82</v>
      </c>
    </row>
    <row r="33" spans="4:13" x14ac:dyDescent="0.25">
      <c r="D33" s="20"/>
      <c r="E33" s="71" t="s">
        <v>77</v>
      </c>
      <c r="F33" s="72"/>
      <c r="G33" s="72"/>
      <c r="H33" s="72"/>
      <c r="I33" s="72"/>
      <c r="J33" s="72"/>
      <c r="K33" s="73"/>
      <c r="M33" s="42" t="s">
        <v>83</v>
      </c>
    </row>
    <row r="34" spans="4:13" ht="29.25" customHeight="1" x14ac:dyDescent="0.25">
      <c r="D34" s="20"/>
      <c r="E34" s="74" t="s">
        <v>16</v>
      </c>
      <c r="F34" s="75"/>
      <c r="G34" s="75"/>
      <c r="H34" s="75"/>
      <c r="I34" s="75"/>
      <c r="J34" s="75"/>
      <c r="K34" s="76"/>
      <c r="M34" s="42" t="s">
        <v>83</v>
      </c>
    </row>
    <row r="35" spans="4:13" ht="18" customHeight="1" x14ac:dyDescent="0.25">
      <c r="D35" s="20"/>
      <c r="E35" s="71" t="s">
        <v>11</v>
      </c>
      <c r="F35" s="72"/>
      <c r="G35" s="72"/>
      <c r="H35" s="72"/>
      <c r="I35" s="72"/>
      <c r="J35" s="72"/>
      <c r="K35" s="73"/>
      <c r="M35" s="42" t="s">
        <v>83</v>
      </c>
    </row>
    <row r="36" spans="4:13" ht="30" customHeight="1" x14ac:dyDescent="0.25">
      <c r="D36" s="20"/>
      <c r="E36" s="74" t="s">
        <v>78</v>
      </c>
      <c r="F36" s="75"/>
      <c r="G36" s="75"/>
      <c r="H36" s="75"/>
      <c r="I36" s="75"/>
      <c r="J36" s="75"/>
      <c r="K36" s="76"/>
      <c r="M36" s="42" t="s">
        <v>83</v>
      </c>
    </row>
    <row r="37" spans="4:13" ht="32.25" customHeight="1" x14ac:dyDescent="0.25">
      <c r="D37" s="20"/>
      <c r="E37" s="64" t="s">
        <v>75</v>
      </c>
      <c r="F37" s="65"/>
      <c r="G37" s="65"/>
      <c r="H37" s="65"/>
      <c r="I37" s="65"/>
      <c r="J37" s="65"/>
      <c r="K37" s="66"/>
      <c r="M37" s="41" t="s">
        <v>22</v>
      </c>
    </row>
  </sheetData>
  <mergeCells count="21">
    <mergeCell ref="E3:J3"/>
    <mergeCell ref="C6:C9"/>
    <mergeCell ref="F11:F12"/>
    <mergeCell ref="G11:G12"/>
    <mergeCell ref="H11:H12"/>
    <mergeCell ref="I11:I12"/>
    <mergeCell ref="J11:J12"/>
    <mergeCell ref="C17:K17"/>
    <mergeCell ref="C20:C24"/>
    <mergeCell ref="F25:F26"/>
    <mergeCell ref="G25:G26"/>
    <mergeCell ref="H25:H26"/>
    <mergeCell ref="I25:I26"/>
    <mergeCell ref="J25:J26"/>
    <mergeCell ref="E37:K37"/>
    <mergeCell ref="D30:K30"/>
    <mergeCell ref="E32:K32"/>
    <mergeCell ref="E33:K33"/>
    <mergeCell ref="E34:K34"/>
    <mergeCell ref="E35:K35"/>
    <mergeCell ref="E36:K36"/>
  </mergeCells>
  <pageMargins left="0.7" right="0.7" top="0.75" bottom="0.75" header="0.3" footer="0.3"/>
  <pageSetup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Intervención Archivo HC</vt:lpstr>
      <vt:lpstr>Perfil Riesgo</vt:lpstr>
      <vt:lpstr>Perfil Riesgo Internos</vt:lpstr>
      <vt:lpstr>'Intervención Archivo HC'!Área_de_impresión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Rubio Sandoval Julieth Marcela</dc:creator>
  <cp:lastModifiedBy>Leguizamon Fabian Leonardo</cp:lastModifiedBy>
  <cp:lastPrinted>2019-12-03T21:33:32Z</cp:lastPrinted>
  <dcterms:created xsi:type="dcterms:W3CDTF">2018-09-18T16:11:48Z</dcterms:created>
  <dcterms:modified xsi:type="dcterms:W3CDTF">2019-12-03T22:09:59Z</dcterms:modified>
</cp:coreProperties>
</file>