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1_{92CA2025-17B6-4989-B0DA-4EC102D31831}" xr6:coauthVersionLast="45" xr6:coauthVersionMax="45" xr10:uidLastSave="{00000000-0000-0000-0000-000000000000}"/>
  <bookViews>
    <workbookView xWindow="-21720" yWindow="-120" windowWidth="21840" windowHeight="13140" xr2:uid="{DE9545DE-86E8-418E-B5D2-2B4789F8E5B6}"/>
  </bookViews>
  <sheets>
    <sheet name="AGUAZU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AGUAZUL!$A$1:$H$102</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1" l="1"/>
  <c r="G66" i="1"/>
  <c r="G47" i="1"/>
  <c r="G28" i="1"/>
  <c r="G75" i="1" l="1"/>
  <c r="G74" i="1"/>
  <c r="G73" i="1"/>
  <c r="C44" i="1"/>
  <c r="C63" i="1" s="1"/>
  <c r="C43" i="1"/>
  <c r="C62" i="1" s="1"/>
  <c r="C42" i="1"/>
  <c r="C61" i="1" s="1"/>
  <c r="C41" i="1"/>
  <c r="C60" i="1" s="1"/>
  <c r="C40" i="1"/>
  <c r="C59" i="1" s="1"/>
  <c r="G58" i="1"/>
  <c r="C39" i="1"/>
  <c r="C58" i="1" s="1"/>
  <c r="G57" i="1"/>
  <c r="C38" i="1"/>
  <c r="C57" i="1" s="1"/>
  <c r="C37" i="1"/>
  <c r="C56" i="1" s="1"/>
  <c r="C36" i="1"/>
  <c r="C55" i="1" s="1"/>
  <c r="C35" i="1"/>
  <c r="C54" i="1" s="1"/>
  <c r="C34" i="1"/>
  <c r="C53" i="1" s="1"/>
  <c r="C33" i="1"/>
  <c r="C52" i="1" s="1"/>
  <c r="C32" i="1"/>
  <c r="C51" i="1" s="1"/>
  <c r="G24" i="1"/>
  <c r="G22" i="1"/>
  <c r="G21" i="1"/>
  <c r="G20" i="1"/>
  <c r="G19" i="1"/>
  <c r="G18" i="1"/>
  <c r="G16" i="1"/>
  <c r="G14" i="1"/>
  <c r="G13" i="1"/>
  <c r="F3" i="1"/>
  <c r="G76" i="1" l="1"/>
  <c r="G63" i="1"/>
  <c r="G44" i="1"/>
  <c r="G54" i="1"/>
  <c r="G35" i="1"/>
  <c r="G53" i="1"/>
  <c r="G34" i="1"/>
  <c r="G36" i="1"/>
  <c r="G55" i="1"/>
  <c r="G62" i="1"/>
  <c r="G43" i="1"/>
  <c r="G61" i="1"/>
  <c r="G42" i="1"/>
  <c r="G15" i="1"/>
  <c r="G23" i="1"/>
  <c r="G38" i="1"/>
  <c r="G17" i="1"/>
  <c r="G25" i="1"/>
  <c r="G39" i="1"/>
  <c r="G26" i="1" l="1"/>
  <c r="G59" i="1"/>
  <c r="G40" i="1"/>
  <c r="G56" i="1"/>
  <c r="G37" i="1"/>
  <c r="G60" i="1"/>
  <c r="G41" i="1"/>
  <c r="G52" i="1"/>
  <c r="G33" i="1"/>
  <c r="G51" i="1"/>
  <c r="G32" i="1"/>
  <c r="G45" i="1" l="1"/>
  <c r="G64" i="1"/>
  <c r="G77" i="1" l="1"/>
  <c r="G78" i="1" s="1"/>
  <c r="G80" i="1" s="1"/>
</calcChain>
</file>

<file path=xl/sharedStrings.xml><?xml version="1.0" encoding="utf-8"?>
<sst xmlns="http://schemas.openxmlformats.org/spreadsheetml/2006/main" count="94" uniqueCount="82">
  <si>
    <t>MEJORAMIENTO DE LA INFRAESTRUCTURA DE LA RED VIAL TERCIARIA EN LAS
VEREDAS SALITRE, ALTO LINDO, LAURELES Y SAN IGNACIA EN EL MUNICIPIO DE AGUAZUL DEL DEPARTAMENTO DE CASANARE.</t>
  </si>
  <si>
    <t>FORMULARIO No. 1</t>
  </si>
  <si>
    <t>CANT.</t>
  </si>
  <si>
    <t>CARGO / OFICIO</t>
  </si>
  <si>
    <t>COSTOS</t>
  </si>
  <si>
    <t>PARTICIPACIÓN</t>
  </si>
  <si>
    <t>VALOR</t>
  </si>
  <si>
    <t>DE PERSONAL</t>
  </si>
  <si>
    <t>(h-mes)</t>
  </si>
  <si>
    <t>PARCIAL ($)</t>
  </si>
  <si>
    <t>(1)</t>
  </si>
  <si>
    <t>(2)</t>
  </si>
  <si>
    <t>(3)</t>
  </si>
  <si>
    <r>
      <t>(1)*(2)*(3) =</t>
    </r>
    <r>
      <rPr>
        <b/>
        <sz val="8"/>
        <color indexed="12"/>
        <rFont val="Arial"/>
        <family val="2"/>
      </rPr>
      <t xml:space="preserve"> (4)</t>
    </r>
  </si>
  <si>
    <t>ETAPA 1: ETAPA PREVIA EN MESES:</t>
  </si>
  <si>
    <t xml:space="preserve">COSTOS DIRECTOS DE PERSONAL </t>
  </si>
  <si>
    <t>PERSONAL PROFESIONAL</t>
  </si>
  <si>
    <t>Director de Interventoria (Especialista Pavimentos/Geotecnia)</t>
  </si>
  <si>
    <t>Profesional Especialista en Diseño de Vias</t>
  </si>
  <si>
    <t>Profesional Especialista en Estructuras</t>
  </si>
  <si>
    <t>Profesional Especialista en Hidraulica e Hidrologia</t>
  </si>
  <si>
    <t>Profesional Ambiental</t>
  </si>
  <si>
    <t>Profesional Social</t>
  </si>
  <si>
    <t>Profesional Juridico</t>
  </si>
  <si>
    <t>Profesional Civil (Residente de Interventoria)</t>
  </si>
  <si>
    <t>Profesional HSE</t>
  </si>
  <si>
    <t>Topografo</t>
  </si>
  <si>
    <t>Cadenero</t>
  </si>
  <si>
    <t>Laboratorista</t>
  </si>
  <si>
    <t>Profesional Control Documental</t>
  </si>
  <si>
    <r>
      <t>SUBTOTAL COSTOS DE PERSONAL = SUMATORIA DE (5)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</si>
  <si>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</si>
  <si>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</si>
  <si>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ETAPA 2: ESTUDIOS Y DISEÑOS Y EJECUCION  DE OBRA MESES:</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</si>
  <si>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</si>
  <si>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</si>
  <si>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</si>
  <si>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</si>
  <si>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</si>
  <si>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</si>
  <si>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</si>
  <si>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</si>
  <si>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</si>
  <si>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</si>
  <si>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</si>
  <si>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</si>
  <si>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</si>
  <si>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</si>
  <si>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</si>
  <si>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</si>
  <si>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</si>
  <si>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</si>
  <si>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</si>
  <si>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</si>
  <si>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</si>
  <si>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</si>
  <si>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</si>
  <si>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 xml:space="preserve">PLAZO: </t>
  </si>
  <si>
    <t>COSTO TOTAL = (F) + (G) + (H)</t>
  </si>
  <si>
    <t xml:space="preserve"> MESES</t>
  </si>
  <si>
    <t>DIA</t>
  </si>
  <si>
    <r>
      <t xml:space="preserve">Implementación del protocolo de bioseguridad por covid-19 = </t>
    </r>
    <r>
      <rPr>
        <b/>
        <sz val="8"/>
        <color indexed="12"/>
        <rFont val="Arial"/>
        <family val="2"/>
      </rPr>
      <t>(H)</t>
    </r>
  </si>
  <si>
    <r>
      <t xml:space="preserve">TOTAL DE COSTOS DE PERSONAL= </t>
    </r>
    <r>
      <rPr>
        <b/>
        <sz val="8"/>
        <color rgb="FF0000FF"/>
        <rFont val="Arial"/>
        <family val="2"/>
      </rPr>
      <t>(D)</t>
    </r>
    <r>
      <rPr>
        <b/>
        <sz val="8"/>
        <rFont val="Arial"/>
        <family val="2"/>
      </rPr>
      <t xml:space="preserve"> = (A)+(B)+(C )</t>
    </r>
  </si>
  <si>
    <t>4.Los viáticos se reconocerán según su utilización real y sin superar los topes fijados en la Resolución que el Instituto a tal fecha tenga vigente. Se reconocerán viáticos a los Profesionales de dedicación parcial, sin prima regional. En los casos en que se requiera la presencia del Director e Ingenieros Residentes de Interventoría en Planta Central de INVIAS Bogotá, se le reconocerán viáticos.</t>
  </si>
  <si>
    <t>5.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</si>
  <si>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NO MODIFICABLE</t>
  </si>
  <si>
    <t>6. La participación del personal en el Proyecto y la utilización de los otros costos directos, se pagarán mensualmente, de conformidad con  la programación de recursos aprobada por el Supervisor del Contrato.</t>
  </si>
  <si>
    <t>7. Los Especialistas que participen de tiempo parcial en la Interventoría del proyecto deben presentar una declaración juramentada de que su dedicación total en los diferentes proyectos en que participa no supera el 100 %.</t>
  </si>
  <si>
    <t>8.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</si>
  <si>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9. Los costos directos de personal deben estar soportados por la nómina firmada, los cuales se anexarán al acta de costos para el trámite correspondiente ante el Instituto.</t>
  </si>
  <si>
    <t>10. El Equipo Completo de Topografía o Trabajo de Topografia, Laboratorio Completo de Suelos, Pavimentos y Concretos, o Ensayos de Laboratorio de Suelos, Pavimentos y Concretos, Oficina/Campamento (incluye  dotación y servicios públicos),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</si>
  <si>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11. Para el caso del reembolso de los costos globales( en el evento en que aplique), es responsabilidad de la Interventoría el gasto racional de estos recursos, de acuerdo con las necesidades del proyecto dentro del plazo contractual.</t>
  </si>
  <si>
    <t>12. La participación del personal en el Proyecto y la utilización de los otros costos directos, se pagarán mensualmente, de conformidad con la programación de recursos aprobada por el Supervisor del Contrato.</t>
  </si>
  <si>
    <t>13. Los valores que aparecen inmodificables no podrán alterarse, de lo contrario, será causal de rechazo.</t>
  </si>
  <si>
    <t>14. Se debe presentar el desglose del Factor Multiplicador en el formato expuesto y solo un valor para la oferta en mención.</t>
  </si>
  <si>
    <t>15. EL INTERVENTOR dará estricto cumplimiento de los protocolos de Bioseguridad, así como del Decreto 531 de 2020 y la Resolución 312 de 2019. Y 0666 de 2020</t>
  </si>
  <si>
    <t>16. El proponente no podrá modificar, adicionar o suprimir, los ítems que la entidad ha establecido para costos Directos de Personal y Otros Costos Directos , ni las participaciones (h-mes), ni modificar, adicionar o suprimir las cantidades de los ítems del Formulario 1.    Se recomienda estructurar su propuesta económica con el Formulario 1 publicado por la Entidad en definitivo  para el presente proceso de selección.</t>
  </si>
  <si>
    <t>Viaticos Especialistas y Director de Obra</t>
  </si>
  <si>
    <t>FIRMAS:</t>
  </si>
  <si>
    <t>Nombre del proponente</t>
  </si>
  <si>
    <t xml:space="preserve">                   </t>
  </si>
  <si>
    <t xml:space="preserve"> Nombre y firma del Representante Legal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</si>
</sst>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_-[$$-240A]\ * #,##0_ ;_-[$$-240A]\ * \-#,##0\ ;_-[$$-240A]\ * &quot;-&quot;??_ ;_-@_ "/>
  </numFmts>
  <fonts count="19" x14ac:knownFonts="1">
    <font>
      <sz val="11"/>
      <color theme="1"/>
      <name val="Arial Narrow"/>
      <family val="2"/>
    </font>
    <font>
      <sz val="11"/>
      <color theme="1"/>
      <name val="Calibri"/>
      <family val="2"/>
      <scheme val="minor"/>
    </font>
    <font>
      <sz val="11"/>
      <color theme="1"/>
      <name val="Arial Narrow"/>
      <family val="2"/>
    </font>
    <font>
      <b/>
      <sz val="8"/>
      <name val="Arial"/>
      <family val="2"/>
    </font>
    <font>
      <sz val="12"/>
      <color indexed="8"/>
      <name val="Verdana"/>
      <family val="2"/>
    </font>
    <font>
      <sz val="8"/>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b/>
      <sz val="8"/>
      <color theme="1"/>
      <name val="Arial Narrow"/>
      <family val="2"/>
    </font>
    <font>
      <sz val="11"/>
      <color indexed="8"/>
      <name val="Calibri"/>
      <family val="2"/>
    </font>
    <font>
      <b/>
      <sz val="8"/>
      <color rgb="FF0000FF"/>
      <name val="Arial"/>
      <family val="2"/>
    </font>
    <font>
      <sz val="12"/>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1">
    <xf numFmtId="0" fontId="0" fillId="0" borderId="0"/>
    <xf numFmtId="41"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Protection="0">
      <alignment vertical="top"/>
    </xf>
    <xf numFmtId="9" fontId="1" fillId="0" borderId="0" applyFont="0" applyFill="0" applyBorder="0" applyAlignment="0" applyProtection="0"/>
    <xf numFmtId="166" fontId="13" fillId="0" borderId="0" applyFont="0" applyFill="0" applyBorder="0" applyAlignment="0" applyProtection="0"/>
    <xf numFmtId="164" fontId="15" fillId="0" borderId="0" applyFont="0" applyFill="0" applyBorder="0" applyAlignment="0" applyProtection="0"/>
    <xf numFmtId="0" fontId="4" fillId="0" borderId="0" applyNumberFormat="0" applyFill="0" applyBorder="0" applyProtection="0">
      <alignment vertical="top"/>
    </xf>
    <xf numFmtId="42" fontId="2" fillId="0" borderId="0" applyFont="0" applyFill="0" applyBorder="0" applyAlignment="0" applyProtection="0"/>
    <xf numFmtId="0" fontId="15" fillId="0" borderId="0"/>
  </cellStyleXfs>
  <cellXfs count="143">
    <xf numFmtId="0" fontId="0" fillId="0" borderId="0" xfId="0"/>
    <xf numFmtId="0" fontId="5" fillId="2" borderId="0" xfId="4" applyNumberFormat="1" applyFont="1" applyFill="1" applyBorder="1" applyAlignment="1" applyProtection="1">
      <alignment vertical="center" wrapText="1"/>
    </xf>
    <xf numFmtId="0" fontId="5" fillId="2" borderId="0" xfId="4" applyFont="1" applyFill="1" applyBorder="1" applyAlignment="1" applyProtection="1">
      <alignment vertical="center" wrapText="1"/>
    </xf>
    <xf numFmtId="0" fontId="3"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right" vertical="center" wrapText="1"/>
    </xf>
    <xf numFmtId="0" fontId="7" fillId="2" borderId="0" xfId="4" applyFont="1" applyFill="1" applyAlignment="1" applyProtection="1">
      <alignment vertical="center" wrapText="1"/>
    </xf>
    <xf numFmtId="0" fontId="8" fillId="2" borderId="0" xfId="4" applyFont="1" applyFill="1" applyAlignment="1" applyProtection="1">
      <alignment vertical="center" wrapText="1"/>
    </xf>
    <xf numFmtId="0" fontId="5" fillId="0" borderId="7" xfId="4" applyFont="1" applyBorder="1" applyAlignment="1" applyProtection="1">
      <alignment horizontal="center" vertical="center" wrapText="1"/>
    </xf>
    <xf numFmtId="0" fontId="5" fillId="0" borderId="8" xfId="4" applyFont="1" applyBorder="1" applyAlignment="1" applyProtection="1">
      <alignment horizontal="center" vertical="center" wrapText="1"/>
    </xf>
    <xf numFmtId="0" fontId="5" fillId="0" borderId="12" xfId="4" applyFont="1" applyBorder="1" applyAlignment="1" applyProtection="1">
      <alignment horizontal="center" vertical="center" wrapText="1"/>
    </xf>
    <xf numFmtId="0" fontId="5" fillId="0" borderId="13" xfId="4" applyFont="1" applyBorder="1" applyAlignment="1" applyProtection="1">
      <alignment horizontal="center" vertical="center" wrapText="1"/>
    </xf>
    <xf numFmtId="0" fontId="9" fillId="0" borderId="14" xfId="4" quotePrefix="1" applyFont="1" applyFill="1" applyBorder="1" applyAlignment="1" applyProtection="1">
      <alignment horizontal="center" vertical="center" wrapText="1"/>
    </xf>
    <xf numFmtId="0" fontId="9" fillId="0" borderId="17" xfId="4" quotePrefix="1" applyFont="1" applyBorder="1" applyAlignment="1" applyProtection="1">
      <alignment horizontal="center" vertical="center" wrapText="1"/>
    </xf>
    <xf numFmtId="0" fontId="5" fillId="0" borderId="18" xfId="4" applyFont="1" applyBorder="1" applyAlignment="1" applyProtection="1">
      <alignment horizontal="center" vertical="center" wrapText="1"/>
    </xf>
    <xf numFmtId="0" fontId="9" fillId="0" borderId="3" xfId="4" quotePrefix="1" applyFont="1" applyFill="1" applyBorder="1" applyAlignment="1" applyProtection="1">
      <alignment horizontal="center" vertical="center" wrapText="1"/>
    </xf>
    <xf numFmtId="0" fontId="3" fillId="3" borderId="20" xfId="4" applyFont="1" applyFill="1" applyBorder="1" applyAlignment="1" applyProtection="1">
      <alignment vertical="center" wrapText="1"/>
    </xf>
    <xf numFmtId="0" fontId="5" fillId="4" borderId="22" xfId="4" applyFont="1" applyFill="1" applyBorder="1" applyAlignment="1" applyProtection="1">
      <alignment vertical="center" wrapText="1"/>
    </xf>
    <xf numFmtId="0" fontId="3" fillId="4" borderId="23" xfId="4" applyFont="1" applyFill="1" applyBorder="1" applyAlignment="1" applyProtection="1">
      <alignment vertical="center" wrapText="1"/>
    </xf>
    <xf numFmtId="0" fontId="3" fillId="4" borderId="24" xfId="4" applyFont="1" applyFill="1" applyBorder="1" applyAlignment="1" applyProtection="1">
      <alignment vertical="center" wrapText="1"/>
    </xf>
    <xf numFmtId="0" fontId="3" fillId="4" borderId="25" xfId="4" applyFont="1" applyFill="1" applyBorder="1" applyAlignment="1" applyProtection="1">
      <alignment vertical="center" wrapText="1"/>
    </xf>
    <xf numFmtId="0" fontId="5" fillId="0" borderId="22" xfId="4" applyFont="1" applyFill="1" applyBorder="1" applyAlignment="1" applyProtection="1">
      <alignment horizontal="center" vertical="center" wrapText="1"/>
    </xf>
    <xf numFmtId="0" fontId="5" fillId="2" borderId="27" xfId="4" applyNumberFormat="1" applyFont="1" applyFill="1" applyBorder="1" applyAlignment="1" applyProtection="1">
      <alignment horizontal="right" vertical="center" wrapText="1"/>
    </xf>
    <xf numFmtId="9" fontId="12" fillId="0" borderId="28" xfId="5" applyFont="1" applyFill="1" applyBorder="1" applyAlignment="1" applyProtection="1">
      <alignment horizontal="center" vertical="center"/>
    </xf>
    <xf numFmtId="167" fontId="5" fillId="0" borderId="29" xfId="6" applyNumberFormat="1" applyFont="1" applyBorder="1" applyAlignment="1" applyProtection="1">
      <alignment vertical="center" wrapText="1"/>
    </xf>
    <xf numFmtId="0" fontId="5" fillId="2" borderId="21" xfId="4" applyNumberFormat="1" applyFont="1" applyFill="1" applyBorder="1" applyAlignment="1" applyProtection="1">
      <alignment horizontal="right" vertical="center" wrapText="1"/>
    </xf>
    <xf numFmtId="0" fontId="5" fillId="4" borderId="20" xfId="4" applyFont="1" applyFill="1" applyBorder="1" applyAlignment="1" applyProtection="1">
      <alignment horizontal="center" vertical="center" wrapText="1"/>
    </xf>
    <xf numFmtId="167" fontId="3" fillId="4" borderId="32" xfId="6" applyNumberFormat="1" applyFont="1" applyFill="1" applyBorder="1" applyAlignment="1" applyProtection="1">
      <alignment vertical="center" wrapText="1"/>
    </xf>
    <xf numFmtId="0" fontId="5" fillId="4" borderId="22" xfId="4" applyFont="1" applyFill="1" applyBorder="1" applyAlignment="1" applyProtection="1">
      <alignment horizontal="center" vertical="center" wrapText="1"/>
    </xf>
    <xf numFmtId="4" fontId="6" fillId="5" borderId="29" xfId="3" applyNumberFormat="1" applyFont="1" applyFill="1" applyBorder="1" applyAlignment="1" applyProtection="1">
      <alignment horizontal="right" vertical="center" wrapText="1"/>
      <protection locked="0"/>
    </xf>
    <xf numFmtId="0" fontId="5" fillId="4" borderId="33" xfId="4" applyFont="1" applyFill="1" applyBorder="1" applyAlignment="1" applyProtection="1">
      <alignment horizontal="center" vertical="center" wrapText="1"/>
    </xf>
    <xf numFmtId="167" fontId="3" fillId="4" borderId="37" xfId="4" applyNumberFormat="1" applyFont="1" applyFill="1" applyBorder="1" applyAlignment="1" applyProtection="1">
      <alignment vertical="center" wrapText="1"/>
    </xf>
    <xf numFmtId="0" fontId="5" fillId="0" borderId="38" xfId="4" applyFont="1" applyFill="1" applyBorder="1" applyAlignment="1" applyProtection="1">
      <alignment horizontal="center" vertical="center" wrapText="1"/>
    </xf>
    <xf numFmtId="0" fontId="5" fillId="0" borderId="20" xfId="4" applyFont="1" applyFill="1" applyBorder="1" applyAlignment="1" applyProtection="1">
      <alignment horizontal="center" vertical="center" wrapText="1"/>
    </xf>
    <xf numFmtId="9" fontId="12" fillId="0" borderId="31" xfId="5" applyFont="1" applyFill="1" applyBorder="1" applyAlignment="1" applyProtection="1">
      <alignment horizontal="center" vertical="center"/>
    </xf>
    <xf numFmtId="0" fontId="5" fillId="0" borderId="1" xfId="4" applyFont="1" applyBorder="1" applyAlignment="1" applyProtection="1">
      <alignment horizontal="center" vertical="center" wrapText="1"/>
    </xf>
    <xf numFmtId="0" fontId="3" fillId="0" borderId="0" xfId="4" applyNumberFormat="1" applyFont="1" applyFill="1" applyBorder="1" applyAlignment="1" applyProtection="1">
      <alignment horizontal="center" vertical="center" wrapText="1"/>
    </xf>
    <xf numFmtId="0" fontId="5" fillId="0" borderId="47" xfId="4" applyFont="1" applyFill="1" applyBorder="1" applyAlignment="1" applyProtection="1">
      <alignment horizontal="center" vertical="center" wrapText="1"/>
    </xf>
    <xf numFmtId="0" fontId="5" fillId="0" borderId="28" xfId="4" applyFont="1" applyFill="1" applyBorder="1" applyAlignment="1" applyProtection="1">
      <alignment horizontal="justify" vertical="center" wrapText="1"/>
    </xf>
    <xf numFmtId="167" fontId="3" fillId="0" borderId="28" xfId="4" applyNumberFormat="1" applyFont="1" applyFill="1" applyBorder="1" applyAlignment="1" applyProtection="1">
      <alignment horizontal="center" vertical="center" wrapText="1"/>
    </xf>
    <xf numFmtId="167" fontId="5" fillId="0" borderId="29" xfId="6" applyNumberFormat="1" applyFont="1" applyFill="1" applyBorder="1" applyAlignment="1" applyProtection="1">
      <alignment vertical="center" wrapText="1"/>
    </xf>
    <xf numFmtId="0" fontId="5" fillId="0" borderId="48" xfId="4" applyFont="1" applyFill="1" applyBorder="1" applyAlignment="1" applyProtection="1">
      <alignment horizontal="center" vertical="center" wrapText="1"/>
    </xf>
    <xf numFmtId="0" fontId="5" fillId="4" borderId="9" xfId="4" applyFont="1" applyFill="1" applyBorder="1" applyAlignment="1" applyProtection="1">
      <alignment vertical="center" wrapText="1"/>
    </xf>
    <xf numFmtId="164" fontId="3" fillId="4" borderId="32" xfId="7" applyFont="1" applyFill="1" applyBorder="1" applyAlignment="1" applyProtection="1">
      <alignment vertical="center" wrapText="1"/>
    </xf>
    <xf numFmtId="0" fontId="5" fillId="4" borderId="38" xfId="4" applyFont="1" applyFill="1" applyBorder="1" applyAlignment="1" applyProtection="1">
      <alignment vertical="center" wrapText="1"/>
    </xf>
    <xf numFmtId="164" fontId="3" fillId="4" borderId="29" xfId="7" applyFont="1" applyFill="1" applyBorder="1" applyAlignment="1" applyProtection="1">
      <alignment vertical="center" wrapText="1"/>
    </xf>
    <xf numFmtId="0" fontId="5" fillId="4" borderId="48" xfId="4" applyFont="1" applyFill="1" applyBorder="1" applyAlignment="1" applyProtection="1">
      <alignment vertical="center" wrapText="1"/>
    </xf>
    <xf numFmtId="164" fontId="3" fillId="4" borderId="37" xfId="7" applyFont="1" applyFill="1" applyBorder="1" applyAlignment="1" applyProtection="1">
      <alignment vertical="center" wrapText="1"/>
    </xf>
    <xf numFmtId="0" fontId="5"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center" vertical="center" wrapText="1"/>
    </xf>
    <xf numFmtId="0" fontId="5" fillId="2" borderId="0" xfId="4" applyNumberFormat="1" applyFont="1" applyFill="1" applyBorder="1" applyAlignment="1" applyProtection="1">
      <alignment horizontal="justify" vertical="center" wrapText="1"/>
    </xf>
    <xf numFmtId="168" fontId="5" fillId="5" borderId="0" xfId="4" applyNumberFormat="1" applyFont="1" applyFill="1" applyBorder="1" applyAlignment="1" applyProtection="1">
      <alignment vertical="center" wrapText="1"/>
    </xf>
    <xf numFmtId="2" fontId="5" fillId="5" borderId="0" xfId="4" applyNumberFormat="1" applyFont="1" applyFill="1" applyBorder="1" applyAlignment="1" applyProtection="1">
      <alignment horizontal="center" vertical="center" wrapText="1"/>
    </xf>
    <xf numFmtId="0" fontId="0" fillId="0" borderId="0" xfId="0" applyProtection="1"/>
    <xf numFmtId="0" fontId="6" fillId="2" borderId="0" xfId="0" applyFont="1" applyFill="1" applyAlignment="1" applyProtection="1">
      <alignment horizontal="center" vertical="center" wrapText="1"/>
    </xf>
    <xf numFmtId="0" fontId="11" fillId="0" borderId="26" xfId="0" applyFont="1" applyBorder="1" applyAlignment="1" applyProtection="1">
      <alignment horizontal="left" vertical="center" wrapText="1" readingOrder="1"/>
    </xf>
    <xf numFmtId="0" fontId="11" fillId="0" borderId="30" xfId="0" applyFont="1" applyBorder="1" applyAlignment="1" applyProtection="1">
      <alignment horizontal="left" vertical="center" wrapText="1" readingOrder="1"/>
    </xf>
    <xf numFmtId="165" fontId="12" fillId="0" borderId="27" xfId="2" applyNumberFormat="1" applyFont="1" applyBorder="1" applyAlignment="1" applyProtection="1">
      <alignment vertical="center"/>
      <protection locked="0"/>
    </xf>
    <xf numFmtId="165" fontId="12" fillId="0" borderId="28" xfId="2" applyNumberFormat="1" applyFont="1" applyBorder="1" applyAlignment="1" applyProtection="1">
      <alignment vertical="center"/>
      <protection locked="0"/>
    </xf>
    <xf numFmtId="0" fontId="5" fillId="0" borderId="46" xfId="4" applyFont="1" applyBorder="1" applyAlignment="1" applyProtection="1">
      <alignment horizontal="center" vertical="center" wrapText="1"/>
    </xf>
    <xf numFmtId="42" fontId="5" fillId="2" borderId="0" xfId="9" applyFont="1" applyFill="1" applyBorder="1" applyAlignment="1" applyProtection="1">
      <alignment vertical="center" wrapText="1"/>
    </xf>
    <xf numFmtId="42" fontId="5" fillId="2" borderId="0" xfId="4" applyNumberFormat="1" applyFont="1" applyFill="1" applyBorder="1" applyAlignment="1" applyProtection="1">
      <alignment vertical="center" wrapText="1"/>
    </xf>
    <xf numFmtId="0" fontId="5" fillId="0" borderId="17" xfId="4" applyFont="1" applyFill="1" applyBorder="1" applyAlignment="1" applyProtection="1">
      <alignment horizontal="justify" vertical="center" wrapText="1"/>
    </xf>
    <xf numFmtId="167" fontId="3" fillId="0" borderId="17" xfId="4" applyNumberFormat="1" applyFont="1" applyFill="1" applyBorder="1" applyAlignment="1" applyProtection="1">
      <alignment horizontal="center" vertical="center" wrapText="1"/>
    </xf>
    <xf numFmtId="167" fontId="5" fillId="0" borderId="53" xfId="6" applyNumberFormat="1" applyFont="1" applyFill="1" applyBorder="1" applyAlignment="1" applyProtection="1">
      <alignment vertical="center" wrapText="1"/>
    </xf>
    <xf numFmtId="0" fontId="3" fillId="4" borderId="27" xfId="4" applyFont="1" applyFill="1" applyBorder="1" applyAlignment="1" applyProtection="1">
      <alignment horizontal="center" vertical="center" wrapText="1"/>
    </xf>
    <xf numFmtId="0" fontId="14" fillId="0" borderId="0" xfId="0" applyFont="1" applyAlignment="1" applyProtection="1">
      <alignment horizontal="center" vertical="center"/>
    </xf>
    <xf numFmtId="42" fontId="5" fillId="2" borderId="28" xfId="9" applyFont="1" applyFill="1" applyBorder="1" applyAlignment="1" applyProtection="1">
      <alignment horizontal="center" vertical="center" wrapText="1"/>
      <protection locked="0"/>
    </xf>
    <xf numFmtId="42" fontId="5" fillId="2" borderId="17" xfId="9" applyFont="1" applyFill="1" applyBorder="1" applyAlignment="1" applyProtection="1">
      <alignment horizontal="center" vertical="center" wrapText="1"/>
      <protection locked="0"/>
    </xf>
    <xf numFmtId="41" fontId="5" fillId="2" borderId="28" xfId="1" applyFont="1" applyFill="1" applyBorder="1" applyAlignment="1" applyProtection="1">
      <alignment horizontal="right" vertical="center" wrapText="1"/>
      <protection locked="0"/>
    </xf>
    <xf numFmtId="41" fontId="5" fillId="2" borderId="17" xfId="1" applyFont="1" applyFill="1" applyBorder="1" applyAlignment="1" applyProtection="1">
      <alignment horizontal="right" vertical="center" wrapText="1"/>
      <protection locked="0"/>
    </xf>
    <xf numFmtId="0" fontId="5" fillId="2" borderId="42" xfId="8" applyFont="1" applyFill="1" applyBorder="1" applyAlignment="1" applyProtection="1">
      <alignment horizontal="justify" vertical="center" wrapText="1"/>
    </xf>
    <xf numFmtId="0" fontId="5" fillId="2" borderId="43" xfId="8" applyFont="1" applyFill="1" applyBorder="1" applyAlignment="1" applyProtection="1">
      <alignment horizontal="justify" vertical="center" wrapText="1"/>
    </xf>
    <xf numFmtId="0" fontId="5" fillId="2" borderId="18" xfId="8" applyFont="1" applyFill="1" applyBorder="1" applyAlignment="1" applyProtection="1">
      <alignment horizontal="justify" vertical="center" wrapText="1"/>
    </xf>
    <xf numFmtId="0" fontId="5" fillId="2" borderId="22" xfId="8" applyFont="1" applyFill="1" applyBorder="1" applyAlignment="1" applyProtection="1">
      <alignment horizontal="justify" vertical="center" wrapText="1"/>
    </xf>
    <xf numFmtId="0" fontId="5" fillId="2" borderId="24" xfId="8" applyFont="1" applyFill="1" applyBorder="1" applyAlignment="1" applyProtection="1">
      <alignment horizontal="justify" vertical="center" wrapText="1"/>
    </xf>
    <xf numFmtId="0" fontId="5" fillId="2" borderId="25" xfId="8" applyFont="1" applyFill="1" applyBorder="1" applyAlignment="1" applyProtection="1">
      <alignment horizontal="justify" vertical="center" wrapText="1"/>
    </xf>
    <xf numFmtId="0" fontId="5" fillId="0" borderId="22" xfId="8" applyFont="1" applyFill="1" applyBorder="1" applyAlignment="1" applyProtection="1">
      <alignment horizontal="left" vertical="center" wrapText="1"/>
    </xf>
    <xf numFmtId="0" fontId="5" fillId="0" borderId="24" xfId="8" applyFont="1" applyFill="1" applyBorder="1" applyAlignment="1" applyProtection="1">
      <alignment horizontal="left" vertical="center" wrapText="1"/>
    </xf>
    <xf numFmtId="0" fontId="5" fillId="0" borderId="25" xfId="8" applyFont="1" applyFill="1" applyBorder="1" applyAlignment="1" applyProtection="1">
      <alignment horizontal="left" vertical="center" wrapText="1"/>
    </xf>
    <xf numFmtId="0" fontId="3" fillId="4" borderId="26" xfId="4" applyFont="1" applyFill="1" applyBorder="1" applyAlignment="1" applyProtection="1">
      <alignment horizontal="left" vertical="center" wrapText="1"/>
    </xf>
    <xf numFmtId="0" fontId="3" fillId="4" borderId="24" xfId="4" applyFont="1" applyFill="1" applyBorder="1" applyAlignment="1" applyProtection="1">
      <alignment horizontal="left" vertical="center" wrapText="1"/>
    </xf>
    <xf numFmtId="0" fontId="5" fillId="2" borderId="22" xfId="8" applyFont="1" applyFill="1" applyBorder="1" applyAlignment="1" applyProtection="1">
      <alignment horizontal="left" vertical="center" wrapText="1"/>
    </xf>
    <xf numFmtId="0" fontId="5" fillId="2" borderId="24" xfId="8" applyFont="1" applyFill="1" applyBorder="1" applyAlignment="1" applyProtection="1">
      <alignment horizontal="left" vertical="center" wrapText="1"/>
    </xf>
    <xf numFmtId="0" fontId="5" fillId="2" borderId="25" xfId="8" applyFont="1" applyFill="1" applyBorder="1" applyAlignment="1" applyProtection="1">
      <alignment horizontal="left" vertical="center" wrapText="1"/>
    </xf>
    <xf numFmtId="0" fontId="5" fillId="2" borderId="20" xfId="8" applyFont="1" applyFill="1" applyBorder="1" applyAlignment="1" applyProtection="1">
      <alignment horizontal="justify" vertical="center" wrapText="1"/>
    </xf>
    <xf numFmtId="0" fontId="5" fillId="2" borderId="21" xfId="8" applyFont="1" applyFill="1" applyBorder="1" applyAlignment="1" applyProtection="1">
      <alignment horizontal="justify" vertical="center" wrapText="1"/>
    </xf>
    <xf numFmtId="0" fontId="5" fillId="2" borderId="13" xfId="8" applyFont="1" applyFill="1" applyBorder="1" applyAlignment="1" applyProtection="1">
      <alignment horizontal="justify" vertical="center" wrapText="1"/>
    </xf>
    <xf numFmtId="0" fontId="3" fillId="4" borderId="12" xfId="4" applyFont="1" applyFill="1" applyBorder="1" applyAlignment="1" applyProtection="1">
      <alignment horizontal="left" vertical="center" wrapText="1"/>
    </xf>
    <xf numFmtId="0" fontId="3" fillId="4" borderId="28" xfId="4" applyFont="1" applyFill="1" applyBorder="1" applyAlignment="1" applyProtection="1">
      <alignment horizontal="left" vertical="center" wrapText="1"/>
    </xf>
    <xf numFmtId="0" fontId="3" fillId="0" borderId="50" xfId="4" applyFont="1" applyFill="1" applyBorder="1" applyAlignment="1" applyProtection="1">
      <alignment horizontal="left" vertical="center" wrapText="1"/>
    </xf>
    <xf numFmtId="0" fontId="3" fillId="0" borderId="51" xfId="4" applyFont="1" applyFill="1" applyBorder="1" applyAlignment="1" applyProtection="1">
      <alignment horizontal="left" vertical="center" wrapText="1"/>
    </xf>
    <xf numFmtId="0" fontId="3" fillId="0" borderId="52" xfId="4" applyFont="1" applyFill="1" applyBorder="1" applyAlignment="1" applyProtection="1">
      <alignment horizontal="left" vertical="center" wrapText="1"/>
    </xf>
    <xf numFmtId="0" fontId="3" fillId="4" borderId="49" xfId="4" applyFont="1" applyFill="1" applyBorder="1" applyAlignment="1" applyProtection="1">
      <alignment horizontal="left" vertical="center" wrapText="1"/>
    </xf>
    <xf numFmtId="0" fontId="5" fillId="0" borderId="45" xfId="4" applyFont="1" applyFill="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0" xfId="4" applyFont="1" applyBorder="1" applyAlignment="1" applyProtection="1">
      <alignment horizontal="center" vertical="center" wrapText="1"/>
    </xf>
    <xf numFmtId="0" fontId="5" fillId="0" borderId="43" xfId="4" applyFont="1" applyBorder="1" applyAlignment="1" applyProtection="1">
      <alignment horizontal="center" vertical="center" wrapText="1"/>
    </xf>
    <xf numFmtId="0" fontId="5" fillId="0" borderId="46" xfId="4" applyFont="1" applyBorder="1" applyAlignment="1" applyProtection="1">
      <alignment horizontal="center" vertical="center" wrapText="1"/>
    </xf>
    <xf numFmtId="0" fontId="5" fillId="0" borderId="17" xfId="4" applyFont="1" applyBorder="1" applyAlignment="1" applyProtection="1">
      <alignment horizontal="center" vertical="center" wrapText="1"/>
    </xf>
    <xf numFmtId="166" fontId="5" fillId="0" borderId="46" xfId="4" applyNumberFormat="1" applyFont="1" applyBorder="1" applyAlignment="1" applyProtection="1">
      <alignment horizontal="center" vertical="center" wrapText="1"/>
    </xf>
    <xf numFmtId="166" fontId="5" fillId="0" borderId="12" xfId="4" applyNumberFormat="1" applyFont="1" applyBorder="1" applyAlignment="1" applyProtection="1">
      <alignment horizontal="center" vertical="center" wrapText="1"/>
    </xf>
    <xf numFmtId="0" fontId="10" fillId="3" borderId="21" xfId="4" applyFont="1" applyFill="1" applyBorder="1" applyAlignment="1" applyProtection="1">
      <alignment horizontal="left" vertical="center" wrapText="1"/>
    </xf>
    <xf numFmtId="0" fontId="10" fillId="3" borderId="13" xfId="4" applyFont="1" applyFill="1" applyBorder="1" applyAlignment="1" applyProtection="1">
      <alignment horizontal="left" vertical="center" wrapText="1"/>
    </xf>
    <xf numFmtId="0" fontId="3" fillId="4" borderId="30" xfId="4" applyFont="1" applyFill="1" applyBorder="1" applyAlignment="1" applyProtection="1">
      <alignment horizontal="left" vertical="center" wrapText="1"/>
    </xf>
    <xf numFmtId="0" fontId="3" fillId="4" borderId="21" xfId="4" applyFont="1" applyFill="1" applyBorder="1" applyAlignment="1" applyProtection="1">
      <alignment horizontal="left" vertical="center" wrapText="1"/>
    </xf>
    <xf numFmtId="0" fontId="3" fillId="4" borderId="31" xfId="4" applyFont="1" applyFill="1" applyBorder="1" applyAlignment="1" applyProtection="1">
      <alignment horizontal="left" vertical="center" wrapText="1"/>
    </xf>
    <xf numFmtId="0" fontId="3" fillId="4" borderId="27" xfId="4" applyFont="1" applyFill="1" applyBorder="1" applyAlignment="1" applyProtection="1">
      <alignment horizontal="left" vertical="center" wrapText="1"/>
    </xf>
    <xf numFmtId="0" fontId="3" fillId="4" borderId="34" xfId="4" applyFont="1" applyFill="1" applyBorder="1" applyAlignment="1" applyProtection="1">
      <alignment horizontal="left" vertical="center" wrapText="1"/>
    </xf>
    <xf numFmtId="0" fontId="3" fillId="4" borderId="35" xfId="4" applyFont="1" applyFill="1" applyBorder="1" applyAlignment="1" applyProtection="1">
      <alignment horizontal="left" vertical="center" wrapText="1"/>
    </xf>
    <xf numFmtId="0" fontId="3" fillId="4" borderId="36" xfId="4" applyFont="1" applyFill="1" applyBorder="1" applyAlignment="1" applyProtection="1">
      <alignment horizontal="left" vertical="center" wrapText="1"/>
    </xf>
    <xf numFmtId="0" fontId="9" fillId="0" borderId="2" xfId="4" quotePrefix="1" applyFont="1" applyFill="1" applyBorder="1" applyAlignment="1" applyProtection="1">
      <alignment horizontal="right" vertical="center" wrapText="1"/>
    </xf>
    <xf numFmtId="0" fontId="9" fillId="0" borderId="19" xfId="4" quotePrefix="1" applyFont="1" applyFill="1" applyBorder="1" applyAlignment="1" applyProtection="1">
      <alignment horizontal="right" vertical="center" wrapText="1"/>
    </xf>
    <xf numFmtId="0" fontId="3" fillId="4" borderId="39" xfId="4" applyFont="1" applyFill="1" applyBorder="1" applyAlignment="1" applyProtection="1">
      <alignment horizontal="center" vertical="center" wrapText="1"/>
    </xf>
    <xf numFmtId="0" fontId="3" fillId="4" borderId="40" xfId="4" applyFont="1" applyFill="1" applyBorder="1" applyAlignment="1" applyProtection="1">
      <alignment horizontal="center" vertical="center" wrapText="1"/>
    </xf>
    <xf numFmtId="0" fontId="3" fillId="4" borderId="8" xfId="4" applyFont="1" applyFill="1" applyBorder="1" applyAlignment="1" applyProtection="1">
      <alignment horizontal="center" vertical="center" wrapText="1"/>
    </xf>
    <xf numFmtId="0" fontId="3" fillId="4" borderId="42" xfId="4" applyFont="1" applyFill="1" applyBorder="1" applyAlignment="1" applyProtection="1">
      <alignment horizontal="center" vertical="center" wrapText="1"/>
    </xf>
    <xf numFmtId="0" fontId="3" fillId="4" borderId="43" xfId="4" applyFont="1" applyFill="1" applyBorder="1" applyAlignment="1" applyProtection="1">
      <alignment horizontal="center" vertical="center" wrapText="1"/>
    </xf>
    <xf numFmtId="0" fontId="3" fillId="4" borderId="18" xfId="4" applyFont="1" applyFill="1" applyBorder="1" applyAlignment="1" applyProtection="1">
      <alignment horizontal="center" vertical="center" wrapText="1"/>
    </xf>
    <xf numFmtId="167" fontId="3" fillId="4" borderId="41" xfId="4" applyNumberFormat="1" applyFont="1" applyFill="1" applyBorder="1" applyAlignment="1" applyProtection="1">
      <alignment horizontal="center" vertical="center" wrapText="1"/>
    </xf>
    <xf numFmtId="167" fontId="3" fillId="4" borderId="44" xfId="4"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 xfId="4" applyFont="1" applyFill="1" applyBorder="1" applyAlignment="1" applyProtection="1">
      <alignment horizontal="center" vertical="center" wrapText="1"/>
    </xf>
    <xf numFmtId="0" fontId="3" fillId="2" borderId="3" xfId="4" applyFont="1" applyFill="1" applyBorder="1" applyAlignment="1" applyProtection="1">
      <alignment horizontal="center" vertical="center" wrapText="1"/>
    </xf>
    <xf numFmtId="0" fontId="7" fillId="2" borderId="0" xfId="4" applyFont="1" applyFill="1" applyAlignment="1" applyProtection="1">
      <alignment horizontal="center" vertical="center" wrapText="1"/>
    </xf>
    <xf numFmtId="0" fontId="5" fillId="0" borderId="4" xfId="4" applyFont="1" applyFill="1" applyBorder="1" applyAlignment="1" applyProtection="1">
      <alignment horizontal="center" vertical="center" wrapText="1"/>
    </xf>
    <xf numFmtId="0" fontId="5" fillId="0" borderId="5" xfId="4" applyFont="1" applyBorder="1" applyAlignment="1" applyProtection="1">
      <alignment horizontal="center" vertical="center" wrapText="1"/>
    </xf>
    <xf numFmtId="0" fontId="5" fillId="0" borderId="6" xfId="4" applyFont="1" applyBorder="1" applyAlignment="1" applyProtection="1">
      <alignment horizontal="center" vertical="center" wrapText="1"/>
    </xf>
    <xf numFmtId="0" fontId="5" fillId="0" borderId="10" xfId="4" applyFont="1" applyBorder="1" applyAlignment="1" applyProtection="1">
      <alignment horizontal="center" vertical="center" wrapText="1"/>
    </xf>
    <xf numFmtId="0" fontId="5" fillId="0" borderId="11" xfId="4" applyFont="1" applyBorder="1" applyAlignment="1" applyProtection="1">
      <alignment horizontal="center" vertical="center" wrapText="1"/>
    </xf>
    <xf numFmtId="0" fontId="5" fillId="0" borderId="15" xfId="4" applyFont="1" applyBorder="1" applyAlignment="1" applyProtection="1">
      <alignment horizontal="center" vertical="center" wrapText="1"/>
    </xf>
    <xf numFmtId="0" fontId="5" fillId="0" borderId="16" xfId="4" applyFont="1" applyBorder="1" applyAlignment="1" applyProtection="1">
      <alignment horizontal="center" vertical="center" wrapText="1"/>
    </xf>
    <xf numFmtId="0" fontId="17" fillId="2" borderId="0" xfId="4" applyFont="1" applyFill="1" applyBorder="1" applyAlignment="1" applyProtection="1">
      <alignment horizontal="left" vertical="center" wrapText="1"/>
    </xf>
    <xf numFmtId="0" fontId="17" fillId="2" borderId="0" xfId="4" applyNumberFormat="1" applyFont="1" applyFill="1" applyBorder="1" applyAlignment="1" applyProtection="1">
      <alignment horizontal="center" vertical="center" wrapText="1"/>
    </xf>
    <xf numFmtId="0" fontId="17" fillId="2" borderId="0" xfId="4" applyNumberFormat="1" applyFont="1" applyFill="1" applyBorder="1" applyAlignment="1" applyProtection="1">
      <alignment horizontal="justify" vertical="center" wrapText="1"/>
    </xf>
    <xf numFmtId="0" fontId="17" fillId="2" borderId="0" xfId="4" applyNumberFormat="1" applyFont="1" applyFill="1" applyBorder="1" applyAlignment="1" applyProtection="1">
      <alignment vertical="center" wrapText="1"/>
    </xf>
    <xf numFmtId="0" fontId="18" fillId="0" borderId="0" xfId="10" applyFont="1" applyBorder="1" applyAlignment="1" applyProtection="1">
      <alignment vertical="center"/>
    </xf>
    <xf numFmtId="0" fontId="17" fillId="2" borderId="21" xfId="4" applyNumberFormat="1" applyFont="1" applyFill="1" applyBorder="1" applyAlignment="1" applyProtection="1">
      <alignment horizontal="center" vertical="center" wrapText="1"/>
    </xf>
    <xf numFmtId="0" fontId="17" fillId="2" borderId="21" xfId="4" applyNumberFormat="1" applyFont="1" applyFill="1" applyBorder="1" applyAlignment="1" applyProtection="1">
      <alignment horizontal="justify" vertical="center" wrapText="1"/>
    </xf>
    <xf numFmtId="0" fontId="17" fillId="2" borderId="21" xfId="4" applyNumberFormat="1" applyFont="1" applyFill="1" applyBorder="1" applyAlignment="1" applyProtection="1">
      <alignment vertical="center" wrapText="1"/>
    </xf>
    <xf numFmtId="0" fontId="18" fillId="0" borderId="0" xfId="10" applyFont="1" applyAlignment="1" applyProtection="1">
      <alignment vertical="center"/>
    </xf>
    <xf numFmtId="0" fontId="18" fillId="0" borderId="0" xfId="10" applyFont="1" applyAlignment="1" applyProtection="1">
      <alignment horizontal="left" vertical="center" indent="1"/>
    </xf>
    <xf numFmtId="0" fontId="18" fillId="2" borderId="0" xfId="4" applyNumberFormat="1" applyFont="1" applyFill="1" applyBorder="1" applyAlignment="1" applyProtection="1">
      <alignment horizontal="center" vertical="center" wrapText="1"/>
    </xf>
  </cellXfs>
  <cellStyles count="11">
    <cellStyle name="Millares [0]" xfId="1" builtinId="6"/>
    <cellStyle name="Millares 2 2" xfId="6" xr:uid="{7FC0A5E7-E3EC-4AFC-8BC6-32599BE26399}"/>
    <cellStyle name="Moneda" xfId="2" builtinId="4"/>
    <cellStyle name="Moneda [0]" xfId="9" builtinId="7"/>
    <cellStyle name="Moneda 3" xfId="7" xr:uid="{63CB2F13-3DEE-47FB-BCCC-95343F43E9A6}"/>
    <cellStyle name="Normal" xfId="0" builtinId="0"/>
    <cellStyle name="Normal 3" xfId="4" xr:uid="{7A297A10-C153-4D2C-A356-5AE75F6F32D6}"/>
    <cellStyle name="Normal 3 11 2" xfId="8" xr:uid="{304D4249-23D0-457D-8642-6B90A07274C1}"/>
    <cellStyle name="Normal_ESTABLECIMIENTO Y MANTENIMIENTO" xfId="10" xr:uid="{69617E83-58C5-49A4-BE59-6C0745502BAB}"/>
    <cellStyle name="Porcentaje" xfId="3" builtinId="5"/>
    <cellStyle name="Porcentaje 2 2" xfId="5" xr:uid="{21C9321E-83E2-4B9A-875C-A82FAC913F6D}"/>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SUB APU"/>
      <sheetName val="aCCIDENTES DE 1995 - 1996.xls"/>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otros"/>
      <sheetName val="PRESUPUESTO"/>
      <sheetName val="Informe"/>
      <sheetName val="Seguim-16"/>
      <sheetName val="Informacion"/>
      <sheetName val="INDICMICROEMP"/>
      <sheetName val="\a  aaInformación GRUPO 4\A MIn"/>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otros"/>
      <sheetName val="PRESUPUEST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938F-2315-4AC3-A55C-B21E6D92CB86}">
  <sheetPr>
    <tabColor theme="6" tint="-0.249977111117893"/>
  </sheetPr>
  <dimension ref="B1:BI101"/>
  <sheetViews>
    <sheetView showGridLines="0" tabSelected="1" view="pageBreakPreview" zoomScaleNormal="100" zoomScaleSheetLayoutView="100" workbookViewId="0">
      <selection activeCell="D37" sqref="D37"/>
    </sheetView>
  </sheetViews>
  <sheetFormatPr baseColWidth="10" defaultColWidth="12.5703125" defaultRowHeight="16.5" x14ac:dyDescent="0.3"/>
  <cols>
    <col min="1" max="1" width="1.85546875" style="2" customWidth="1"/>
    <col min="2" max="2" width="9.7109375" style="47" customWidth="1"/>
    <col min="3" max="3" width="48.5703125" style="48" customWidth="1"/>
    <col min="4" max="4" width="15.85546875" style="48" customWidth="1"/>
    <col min="5" max="5" width="13.7109375" style="49" customWidth="1"/>
    <col min="6" max="6" width="15.7109375" style="1" customWidth="1"/>
    <col min="7" max="7" width="21" style="1" customWidth="1"/>
    <col min="8" max="8" width="2" style="52" customWidth="1"/>
    <col min="9" max="10" width="13" style="1" customWidth="1"/>
    <col min="11" max="61" width="11.5703125" style="1" customWidth="1"/>
    <col min="62" max="16384" width="12.5703125" style="2"/>
  </cols>
  <sheetData>
    <row r="1" spans="2:61" ht="43.5" customHeight="1" x14ac:dyDescent="0.3">
      <c r="B1" s="120" t="s">
        <v>0</v>
      </c>
      <c r="C1" s="120"/>
      <c r="D1" s="120"/>
      <c r="E1" s="120"/>
      <c r="F1" s="120"/>
      <c r="G1" s="120"/>
    </row>
    <row r="2" spans="2:61" ht="17.25" thickBot="1" x14ac:dyDescent="0.35">
      <c r="B2" s="120"/>
      <c r="C2" s="120"/>
      <c r="D2" s="120"/>
      <c r="E2" s="120"/>
      <c r="F2" s="120"/>
      <c r="G2" s="120"/>
      <c r="I2" s="1" t="s">
        <v>57</v>
      </c>
      <c r="K2" s="2"/>
    </row>
    <row r="3" spans="2:61" ht="15" customHeight="1" thickBot="1" x14ac:dyDescent="0.35">
      <c r="B3" s="120"/>
      <c r="C3" s="120"/>
      <c r="D3" s="120"/>
      <c r="E3" s="121"/>
      <c r="F3" s="122" t="str">
        <f>+CONCATENATE(I2,SUM(G10,G29,G48),I3)</f>
        <v>PLAZO: 14 MESES</v>
      </c>
      <c r="G3" s="123"/>
      <c r="I3" s="1" t="s">
        <v>59</v>
      </c>
      <c r="K3" s="2"/>
    </row>
    <row r="4" spans="2:61" ht="11.25" customHeight="1" x14ac:dyDescent="0.3">
      <c r="B4" s="53"/>
      <c r="C4" s="53"/>
      <c r="D4" s="53"/>
      <c r="E4" s="53"/>
      <c r="F4" s="3"/>
      <c r="G4" s="3"/>
    </row>
    <row r="5" spans="2:61" s="4" customFormat="1" ht="11.25" customHeight="1" x14ac:dyDescent="0.3">
      <c r="B5" s="124" t="s">
        <v>1</v>
      </c>
      <c r="C5" s="124"/>
      <c r="D5" s="124"/>
      <c r="E5" s="124"/>
      <c r="F5" s="124"/>
      <c r="G5" s="124"/>
      <c r="H5" s="52"/>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2:61" s="4" customFormat="1" ht="14.25" customHeight="1" thickBot="1" x14ac:dyDescent="0.35">
      <c r="B6" s="5"/>
      <c r="C6" s="6"/>
      <c r="D6" s="6"/>
      <c r="E6" s="6"/>
      <c r="F6" s="6"/>
      <c r="G6" s="6"/>
      <c r="H6" s="52"/>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2:61" s="4" customFormat="1" ht="15" customHeight="1" x14ac:dyDescent="0.3">
      <c r="B7" s="125" t="s">
        <v>2</v>
      </c>
      <c r="C7" s="126" t="s">
        <v>3</v>
      </c>
      <c r="D7" s="127"/>
      <c r="E7" s="7" t="s">
        <v>4</v>
      </c>
      <c r="F7" s="7" t="s">
        <v>5</v>
      </c>
      <c r="G7" s="8" t="s">
        <v>6</v>
      </c>
      <c r="H7" s="52"/>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2:61" s="4" customFormat="1" ht="15" customHeight="1" x14ac:dyDescent="0.3">
      <c r="B8" s="94"/>
      <c r="C8" s="128"/>
      <c r="D8" s="129"/>
      <c r="E8" s="9" t="s">
        <v>7</v>
      </c>
      <c r="F8" s="9" t="s">
        <v>8</v>
      </c>
      <c r="G8" s="10" t="s">
        <v>9</v>
      </c>
      <c r="H8" s="52"/>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row>
    <row r="9" spans="2:61" s="4" customFormat="1" ht="17.25" customHeight="1" thickBot="1" x14ac:dyDescent="0.35">
      <c r="B9" s="11" t="s">
        <v>10</v>
      </c>
      <c r="C9" s="130"/>
      <c r="D9" s="131"/>
      <c r="E9" s="12" t="s">
        <v>11</v>
      </c>
      <c r="F9" s="12" t="s">
        <v>12</v>
      </c>
      <c r="G9" s="13" t="s">
        <v>13</v>
      </c>
      <c r="H9" s="52"/>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row>
    <row r="10" spans="2:61" s="4" customFormat="1" ht="12" customHeight="1" thickBot="1" x14ac:dyDescent="0.35">
      <c r="B10" s="110" t="s">
        <v>14</v>
      </c>
      <c r="C10" s="111"/>
      <c r="D10" s="111"/>
      <c r="E10" s="111"/>
      <c r="F10" s="111"/>
      <c r="G10" s="14">
        <v>0.5</v>
      </c>
      <c r="H10" s="5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row>
    <row r="11" spans="2:61" s="4" customFormat="1" x14ac:dyDescent="0.3">
      <c r="B11" s="15"/>
      <c r="C11" s="101" t="s">
        <v>15</v>
      </c>
      <c r="D11" s="101"/>
      <c r="E11" s="101"/>
      <c r="F11" s="101"/>
      <c r="G11" s="102"/>
      <c r="H11" s="52"/>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2:61" s="4" customFormat="1" x14ac:dyDescent="0.3">
      <c r="B12" s="16"/>
      <c r="C12" s="17" t="s">
        <v>16</v>
      </c>
      <c r="D12" s="17"/>
      <c r="E12" s="18"/>
      <c r="F12" s="18"/>
      <c r="G12" s="19"/>
      <c r="H12" s="52"/>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row>
    <row r="13" spans="2:61" s="4" customFormat="1" x14ac:dyDescent="0.3">
      <c r="B13" s="20">
        <v>1</v>
      </c>
      <c r="C13" s="54" t="s">
        <v>17</v>
      </c>
      <c r="D13" s="21"/>
      <c r="E13" s="56"/>
      <c r="F13" s="22">
        <v>0.25</v>
      </c>
      <c r="G13" s="23">
        <f>+ROUND(B13*E13*F13*$G$10,0)</f>
        <v>0</v>
      </c>
      <c r="H13" s="52"/>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row>
    <row r="14" spans="2:61" s="4" customFormat="1" hidden="1" x14ac:dyDescent="0.3">
      <c r="B14" s="20"/>
      <c r="C14" s="54" t="s">
        <v>18</v>
      </c>
      <c r="D14" s="21"/>
      <c r="E14" s="57"/>
      <c r="F14" s="22"/>
      <c r="G14" s="23">
        <f t="shared" ref="G14:G25" si="0">+ROUND(B14*E14*F14*$G$10,0)</f>
        <v>0</v>
      </c>
      <c r="H14" s="52"/>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row>
    <row r="15" spans="2:61" s="4" customFormat="1" hidden="1" x14ac:dyDescent="0.3">
      <c r="B15" s="20"/>
      <c r="C15" s="54" t="s">
        <v>19</v>
      </c>
      <c r="D15" s="21"/>
      <c r="E15" s="57"/>
      <c r="F15" s="22"/>
      <c r="G15" s="23">
        <f t="shared" si="0"/>
        <v>0</v>
      </c>
      <c r="H15" s="52"/>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row>
    <row r="16" spans="2:61" s="4" customFormat="1" hidden="1" x14ac:dyDescent="0.3">
      <c r="B16" s="20"/>
      <c r="C16" s="54" t="s">
        <v>20</v>
      </c>
      <c r="D16" s="21"/>
      <c r="E16" s="57"/>
      <c r="F16" s="22"/>
      <c r="G16" s="23">
        <f t="shared" si="0"/>
        <v>0</v>
      </c>
      <c r="H16" s="52"/>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row>
    <row r="17" spans="2:61" s="4" customFormat="1" x14ac:dyDescent="0.3">
      <c r="B17" s="20">
        <v>1</v>
      </c>
      <c r="C17" s="54" t="s">
        <v>21</v>
      </c>
      <c r="D17" s="21"/>
      <c r="E17" s="57"/>
      <c r="F17" s="22">
        <v>0.5</v>
      </c>
      <c r="G17" s="23">
        <f>+ROUND(B17*E17*F17*$G$10,0)</f>
        <v>0</v>
      </c>
      <c r="H17" s="52"/>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row>
    <row r="18" spans="2:61" s="4" customFormat="1" x14ac:dyDescent="0.3">
      <c r="B18" s="20">
        <v>1</v>
      </c>
      <c r="C18" s="54" t="s">
        <v>22</v>
      </c>
      <c r="D18" s="21"/>
      <c r="E18" s="57"/>
      <c r="F18" s="22">
        <v>0.5</v>
      </c>
      <c r="G18" s="23">
        <f t="shared" si="0"/>
        <v>0</v>
      </c>
      <c r="H18" s="52"/>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row>
    <row r="19" spans="2:61" s="4" customFormat="1" hidden="1" x14ac:dyDescent="0.3">
      <c r="B19" s="20"/>
      <c r="C19" s="54" t="s">
        <v>23</v>
      </c>
      <c r="D19" s="21"/>
      <c r="E19" s="57"/>
      <c r="F19" s="22"/>
      <c r="G19" s="23">
        <f t="shared" si="0"/>
        <v>0</v>
      </c>
      <c r="H19" s="52"/>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row>
    <row r="20" spans="2:61" s="4" customFormat="1" x14ac:dyDescent="0.3">
      <c r="B20" s="20">
        <v>1</v>
      </c>
      <c r="C20" s="54" t="s">
        <v>24</v>
      </c>
      <c r="D20" s="21"/>
      <c r="E20" s="57"/>
      <c r="F20" s="22">
        <v>1</v>
      </c>
      <c r="G20" s="23">
        <f t="shared" si="0"/>
        <v>0</v>
      </c>
      <c r="H20" s="52"/>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row>
    <row r="21" spans="2:61" s="4" customFormat="1" x14ac:dyDescent="0.3">
      <c r="B21" s="20">
        <v>1</v>
      </c>
      <c r="C21" s="54" t="s">
        <v>25</v>
      </c>
      <c r="D21" s="21"/>
      <c r="E21" s="57"/>
      <c r="F21" s="22">
        <v>0.5</v>
      </c>
      <c r="G21" s="23">
        <f t="shared" si="0"/>
        <v>0</v>
      </c>
      <c r="H21" s="52"/>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row>
    <row r="22" spans="2:61" s="4" customFormat="1" hidden="1" x14ac:dyDescent="0.3">
      <c r="B22" s="20"/>
      <c r="C22" s="54" t="s">
        <v>26</v>
      </c>
      <c r="D22" s="21"/>
      <c r="E22" s="57"/>
      <c r="F22" s="22"/>
      <c r="G22" s="23">
        <f t="shared" si="0"/>
        <v>0</v>
      </c>
      <c r="H22" s="52"/>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row>
    <row r="23" spans="2:61" s="4" customFormat="1" hidden="1" x14ac:dyDescent="0.3">
      <c r="B23" s="20"/>
      <c r="C23" s="55" t="s">
        <v>27</v>
      </c>
      <c r="D23" s="24"/>
      <c r="E23" s="57"/>
      <c r="F23" s="22"/>
      <c r="G23" s="23">
        <f t="shared" si="0"/>
        <v>0</v>
      </c>
      <c r="H23" s="52"/>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row>
    <row r="24" spans="2:61" s="4" customFormat="1" hidden="1" x14ac:dyDescent="0.3">
      <c r="B24" s="20"/>
      <c r="C24" s="55" t="s">
        <v>28</v>
      </c>
      <c r="D24" s="24"/>
      <c r="E24" s="57"/>
      <c r="F24" s="22"/>
      <c r="G24" s="23">
        <f t="shared" si="0"/>
        <v>0</v>
      </c>
      <c r="H24" s="52"/>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row>
    <row r="25" spans="2:61" s="4" customFormat="1" x14ac:dyDescent="0.3">
      <c r="B25" s="20">
        <v>1</v>
      </c>
      <c r="C25" s="55" t="s">
        <v>29</v>
      </c>
      <c r="D25" s="24"/>
      <c r="E25" s="57"/>
      <c r="F25" s="22">
        <v>0.5</v>
      </c>
      <c r="G25" s="23">
        <f t="shared" si="0"/>
        <v>0</v>
      </c>
      <c r="H25" s="52"/>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row>
    <row r="26" spans="2:61" s="4" customFormat="1" x14ac:dyDescent="0.3">
      <c r="B26" s="25"/>
      <c r="C26" s="103" t="s">
        <v>30</v>
      </c>
      <c r="D26" s="104"/>
      <c r="E26" s="104"/>
      <c r="F26" s="105"/>
      <c r="G26" s="26">
        <f>SUM(G12:G25)</f>
        <v>0</v>
      </c>
      <c r="H26" s="52"/>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row>
    <row r="27" spans="2:61" s="4" customFormat="1" x14ac:dyDescent="0.3">
      <c r="B27" s="27"/>
      <c r="C27" s="79" t="s">
        <v>31</v>
      </c>
      <c r="D27" s="80"/>
      <c r="E27" s="80"/>
      <c r="F27" s="106"/>
      <c r="G27" s="28"/>
      <c r="H27" s="52"/>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row>
    <row r="28" spans="2:61" s="4" customFormat="1" ht="17.25" thickBot="1" x14ac:dyDescent="0.35">
      <c r="B28" s="29"/>
      <c r="C28" s="107" t="s">
        <v>32</v>
      </c>
      <c r="D28" s="108"/>
      <c r="E28" s="108"/>
      <c r="F28" s="109"/>
      <c r="G28" s="30">
        <f>ROUND(G26*G27,0)</f>
        <v>0</v>
      </c>
      <c r="H28" s="52"/>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row>
    <row r="29" spans="2:61" s="4" customFormat="1" ht="12" customHeight="1" thickBot="1" x14ac:dyDescent="0.35">
      <c r="B29" s="110" t="s">
        <v>33</v>
      </c>
      <c r="C29" s="111"/>
      <c r="D29" s="111"/>
      <c r="E29" s="111"/>
      <c r="F29" s="111"/>
      <c r="G29" s="14">
        <v>12</v>
      </c>
      <c r="H29" s="52"/>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row>
    <row r="30" spans="2:61" s="4" customFormat="1" x14ac:dyDescent="0.3">
      <c r="B30" s="15"/>
      <c r="C30" s="101" t="s">
        <v>15</v>
      </c>
      <c r="D30" s="101"/>
      <c r="E30" s="101"/>
      <c r="F30" s="101"/>
      <c r="G30" s="102"/>
      <c r="H30" s="52"/>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row>
    <row r="31" spans="2:61" s="4" customFormat="1" x14ac:dyDescent="0.3">
      <c r="B31" s="16"/>
      <c r="C31" s="18" t="s">
        <v>16</v>
      </c>
      <c r="D31" s="18"/>
      <c r="E31" s="18"/>
      <c r="F31" s="18"/>
      <c r="G31" s="19"/>
      <c r="H31" s="52"/>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row>
    <row r="32" spans="2:61" s="4" customFormat="1" x14ac:dyDescent="0.3">
      <c r="B32" s="31">
        <v>1</v>
      </c>
      <c r="C32" s="54" t="str">
        <f>+C13</f>
        <v>Director de Interventoria (Especialista Pavimentos/Geotecnia)</v>
      </c>
      <c r="D32" s="21"/>
      <c r="E32" s="57"/>
      <c r="F32" s="22">
        <v>0.25</v>
      </c>
      <c r="G32" s="23">
        <f>+ROUND(B32*E32*F32*$G$29,0)</f>
        <v>0</v>
      </c>
      <c r="H32" s="52"/>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row>
    <row r="33" spans="2:61" s="4" customFormat="1" x14ac:dyDescent="0.3">
      <c r="B33" s="31">
        <v>1</v>
      </c>
      <c r="C33" s="54" t="str">
        <f t="shared" ref="C33:C44" si="1">+C14</f>
        <v>Profesional Especialista en Diseño de Vias</v>
      </c>
      <c r="D33" s="21"/>
      <c r="E33" s="57"/>
      <c r="F33" s="22">
        <v>0.1</v>
      </c>
      <c r="G33" s="23">
        <f t="shared" ref="G33:G44" si="2">+ROUND(B33*E33*F33*$G$29,0)</f>
        <v>0</v>
      </c>
      <c r="H33" s="52"/>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row>
    <row r="34" spans="2:61" s="4" customFormat="1" x14ac:dyDescent="0.3">
      <c r="B34" s="31">
        <v>1</v>
      </c>
      <c r="C34" s="54" t="str">
        <f t="shared" si="1"/>
        <v>Profesional Especialista en Estructuras</v>
      </c>
      <c r="D34" s="21"/>
      <c r="E34" s="57"/>
      <c r="F34" s="22">
        <v>0.1</v>
      </c>
      <c r="G34" s="23">
        <f t="shared" si="2"/>
        <v>0</v>
      </c>
      <c r="H34" s="52"/>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row>
    <row r="35" spans="2:61" s="4" customFormat="1" x14ac:dyDescent="0.3">
      <c r="B35" s="31">
        <v>1</v>
      </c>
      <c r="C35" s="54" t="str">
        <f t="shared" si="1"/>
        <v>Profesional Especialista en Hidraulica e Hidrologia</v>
      </c>
      <c r="D35" s="21"/>
      <c r="E35" s="57"/>
      <c r="F35" s="22">
        <v>0.1</v>
      </c>
      <c r="G35" s="23">
        <f t="shared" si="2"/>
        <v>0</v>
      </c>
      <c r="H35" s="52"/>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row>
    <row r="36" spans="2:61" s="4" customFormat="1" x14ac:dyDescent="0.3">
      <c r="B36" s="31">
        <v>1</v>
      </c>
      <c r="C36" s="54" t="str">
        <f t="shared" si="1"/>
        <v>Profesional Ambiental</v>
      </c>
      <c r="D36" s="21"/>
      <c r="E36" s="57"/>
      <c r="F36" s="22">
        <v>1</v>
      </c>
      <c r="G36" s="23">
        <f t="shared" si="2"/>
        <v>0</v>
      </c>
      <c r="H36" s="52"/>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row>
    <row r="37" spans="2:61" s="4" customFormat="1" x14ac:dyDescent="0.3">
      <c r="B37" s="31">
        <v>1</v>
      </c>
      <c r="C37" s="54" t="str">
        <f t="shared" si="1"/>
        <v>Profesional Social</v>
      </c>
      <c r="D37" s="21"/>
      <c r="E37" s="57"/>
      <c r="F37" s="22">
        <v>1</v>
      </c>
      <c r="G37" s="23">
        <f t="shared" si="2"/>
        <v>0</v>
      </c>
      <c r="H37" s="52"/>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row>
    <row r="38" spans="2:61" s="4" customFormat="1" hidden="1" x14ac:dyDescent="0.3">
      <c r="B38" s="31"/>
      <c r="C38" s="54" t="str">
        <f t="shared" si="1"/>
        <v>Profesional Juridico</v>
      </c>
      <c r="D38" s="21"/>
      <c r="E38" s="57"/>
      <c r="F38" s="22"/>
      <c r="G38" s="23">
        <f t="shared" si="2"/>
        <v>0</v>
      </c>
      <c r="H38" s="52"/>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row>
    <row r="39" spans="2:61" s="4" customFormat="1" x14ac:dyDescent="0.3">
      <c r="B39" s="31">
        <v>1</v>
      </c>
      <c r="C39" s="54" t="str">
        <f t="shared" si="1"/>
        <v>Profesional Civil (Residente de Interventoria)</v>
      </c>
      <c r="D39" s="21"/>
      <c r="E39" s="57"/>
      <c r="F39" s="22">
        <v>1</v>
      </c>
      <c r="G39" s="23">
        <f t="shared" si="2"/>
        <v>0</v>
      </c>
      <c r="H39" s="52"/>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2:61" s="4" customFormat="1" x14ac:dyDescent="0.3">
      <c r="B40" s="31">
        <v>1</v>
      </c>
      <c r="C40" s="54" t="str">
        <f t="shared" si="1"/>
        <v>Profesional HSE</v>
      </c>
      <c r="D40" s="21"/>
      <c r="E40" s="57"/>
      <c r="F40" s="22">
        <v>1</v>
      </c>
      <c r="G40" s="23">
        <f t="shared" si="2"/>
        <v>0</v>
      </c>
      <c r="H40" s="52"/>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row>
    <row r="41" spans="2:61" s="4" customFormat="1" x14ac:dyDescent="0.3">
      <c r="B41" s="31">
        <v>1</v>
      </c>
      <c r="C41" s="54" t="str">
        <f t="shared" si="1"/>
        <v>Topografo</v>
      </c>
      <c r="D41" s="21"/>
      <c r="E41" s="57"/>
      <c r="F41" s="22">
        <v>1</v>
      </c>
      <c r="G41" s="23">
        <f t="shared" si="2"/>
        <v>0</v>
      </c>
      <c r="H41" s="52"/>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row>
    <row r="42" spans="2:61" s="4" customFormat="1" x14ac:dyDescent="0.3">
      <c r="B42" s="31">
        <v>1</v>
      </c>
      <c r="C42" s="54" t="str">
        <f t="shared" si="1"/>
        <v>Cadenero</v>
      </c>
      <c r="D42" s="21"/>
      <c r="E42" s="57"/>
      <c r="F42" s="22">
        <v>1</v>
      </c>
      <c r="G42" s="23">
        <f t="shared" si="2"/>
        <v>0</v>
      </c>
      <c r="H42" s="52"/>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row>
    <row r="43" spans="2:61" s="4" customFormat="1" x14ac:dyDescent="0.3">
      <c r="B43" s="32">
        <v>1</v>
      </c>
      <c r="C43" s="54" t="str">
        <f t="shared" si="1"/>
        <v>Laboratorista</v>
      </c>
      <c r="D43" s="21"/>
      <c r="E43" s="57"/>
      <c r="F43" s="33">
        <v>1</v>
      </c>
      <c r="G43" s="23">
        <f t="shared" si="2"/>
        <v>0</v>
      </c>
      <c r="H43" s="52"/>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row>
    <row r="44" spans="2:61" s="4" customFormat="1" x14ac:dyDescent="0.3">
      <c r="B44" s="32">
        <v>1</v>
      </c>
      <c r="C44" s="54" t="str">
        <f t="shared" si="1"/>
        <v>Profesional Control Documental</v>
      </c>
      <c r="D44" s="21"/>
      <c r="E44" s="57"/>
      <c r="F44" s="33">
        <v>1</v>
      </c>
      <c r="G44" s="23">
        <f t="shared" si="2"/>
        <v>0</v>
      </c>
      <c r="H44" s="52"/>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row>
    <row r="45" spans="2:61" s="4" customFormat="1" x14ac:dyDescent="0.3">
      <c r="B45" s="25"/>
      <c r="C45" s="103" t="s">
        <v>30</v>
      </c>
      <c r="D45" s="104"/>
      <c r="E45" s="104"/>
      <c r="F45" s="105"/>
      <c r="G45" s="26">
        <f>SUM(G31:G44)</f>
        <v>0</v>
      </c>
      <c r="H45" s="52"/>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row>
    <row r="46" spans="2:61" s="4" customFormat="1" x14ac:dyDescent="0.3">
      <c r="B46" s="27"/>
      <c r="C46" s="79" t="s">
        <v>31</v>
      </c>
      <c r="D46" s="80"/>
      <c r="E46" s="80"/>
      <c r="F46" s="106"/>
      <c r="G46" s="28"/>
      <c r="H46" s="52"/>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row>
    <row r="47" spans="2:61" s="4" customFormat="1" ht="17.25" thickBot="1" x14ac:dyDescent="0.35">
      <c r="B47" s="29"/>
      <c r="C47" s="107" t="s">
        <v>34</v>
      </c>
      <c r="D47" s="108"/>
      <c r="E47" s="108"/>
      <c r="F47" s="109"/>
      <c r="G47" s="30">
        <f>ROUND(G45*G46,0)</f>
        <v>0</v>
      </c>
      <c r="H47" s="52"/>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row>
    <row r="48" spans="2:61" s="4" customFormat="1" ht="12" customHeight="1" thickBot="1" x14ac:dyDescent="0.35">
      <c r="B48" s="110" t="s">
        <v>35</v>
      </c>
      <c r="C48" s="111"/>
      <c r="D48" s="111"/>
      <c r="E48" s="111"/>
      <c r="F48" s="111"/>
      <c r="G48" s="14">
        <v>1.5</v>
      </c>
      <c r="H48" s="52"/>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row>
    <row r="49" spans="2:61" s="4" customFormat="1" x14ac:dyDescent="0.3">
      <c r="B49" s="15"/>
      <c r="C49" s="101" t="s">
        <v>15</v>
      </c>
      <c r="D49" s="101"/>
      <c r="E49" s="101"/>
      <c r="F49" s="101"/>
      <c r="G49" s="102"/>
      <c r="H49" s="52"/>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row>
    <row r="50" spans="2:61" s="4" customFormat="1" x14ac:dyDescent="0.3">
      <c r="B50" s="16"/>
      <c r="C50" s="18" t="s">
        <v>16</v>
      </c>
      <c r="D50" s="18"/>
      <c r="E50" s="18"/>
      <c r="F50" s="18"/>
      <c r="G50" s="19"/>
      <c r="H50" s="52"/>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row>
    <row r="51" spans="2:61" s="4" customFormat="1" x14ac:dyDescent="0.3">
      <c r="B51" s="31">
        <v>1</v>
      </c>
      <c r="C51" s="54" t="str">
        <f>+C32</f>
        <v>Director de Interventoria (Especialista Pavimentos/Geotecnia)</v>
      </c>
      <c r="D51" s="21"/>
      <c r="E51" s="57"/>
      <c r="F51" s="22">
        <v>0.25</v>
      </c>
      <c r="G51" s="23">
        <f>+ROUND(B51*E51*F51*$G$48,0)</f>
        <v>0</v>
      </c>
      <c r="H51" s="52"/>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row>
    <row r="52" spans="2:61" s="4" customFormat="1" hidden="1" x14ac:dyDescent="0.3">
      <c r="B52" s="31"/>
      <c r="C52" s="54" t="str">
        <f t="shared" ref="C52:C63" si="3">+C33</f>
        <v>Profesional Especialista en Diseño de Vias</v>
      </c>
      <c r="D52" s="21"/>
      <c r="E52" s="57"/>
      <c r="F52" s="22"/>
      <c r="G52" s="23">
        <f t="shared" ref="G52:G63" si="4">+ROUND(B52*E52*F52*$G$48,0)</f>
        <v>0</v>
      </c>
      <c r="H52" s="52"/>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2:61" s="4" customFormat="1" hidden="1" x14ac:dyDescent="0.3">
      <c r="B53" s="31"/>
      <c r="C53" s="54" t="str">
        <f t="shared" si="3"/>
        <v>Profesional Especialista en Estructuras</v>
      </c>
      <c r="D53" s="21"/>
      <c r="E53" s="57"/>
      <c r="F53" s="22"/>
      <c r="G53" s="23">
        <f t="shared" si="4"/>
        <v>0</v>
      </c>
      <c r="H53" s="52"/>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row>
    <row r="54" spans="2:61" s="4" customFormat="1" hidden="1" x14ac:dyDescent="0.3">
      <c r="B54" s="31"/>
      <c r="C54" s="54" t="str">
        <f t="shared" si="3"/>
        <v>Profesional Especialista en Hidraulica e Hidrologia</v>
      </c>
      <c r="D54" s="21"/>
      <c r="E54" s="57"/>
      <c r="F54" s="22"/>
      <c r="G54" s="23">
        <f t="shared" si="4"/>
        <v>0</v>
      </c>
      <c r="H54" s="52"/>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row>
    <row r="55" spans="2:61" s="4" customFormat="1" x14ac:dyDescent="0.3">
      <c r="B55" s="31">
        <v>1</v>
      </c>
      <c r="C55" s="54" t="str">
        <f t="shared" si="3"/>
        <v>Profesional Ambiental</v>
      </c>
      <c r="D55" s="21"/>
      <c r="E55" s="57"/>
      <c r="F55" s="22">
        <v>0.5</v>
      </c>
      <c r="G55" s="23">
        <f t="shared" si="4"/>
        <v>0</v>
      </c>
      <c r="H55" s="52"/>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2:61" s="4" customFormat="1" x14ac:dyDescent="0.3">
      <c r="B56" s="32">
        <v>1</v>
      </c>
      <c r="C56" s="54" t="str">
        <f t="shared" si="3"/>
        <v>Profesional Social</v>
      </c>
      <c r="D56" s="21"/>
      <c r="E56" s="57"/>
      <c r="F56" s="33">
        <v>0.5</v>
      </c>
      <c r="G56" s="23">
        <f t="shared" si="4"/>
        <v>0</v>
      </c>
      <c r="H56" s="52"/>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2:61" s="4" customFormat="1" hidden="1" x14ac:dyDescent="0.3">
      <c r="B57" s="32"/>
      <c r="C57" s="54" t="str">
        <f t="shared" si="3"/>
        <v>Profesional Juridico</v>
      </c>
      <c r="D57" s="21"/>
      <c r="E57" s="57"/>
      <c r="F57" s="33"/>
      <c r="G57" s="23">
        <f t="shared" si="4"/>
        <v>0</v>
      </c>
      <c r="H57" s="52"/>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2:61" s="4" customFormat="1" ht="15" customHeight="1" x14ac:dyDescent="0.3">
      <c r="B58" s="32">
        <v>1</v>
      </c>
      <c r="C58" s="54" t="str">
        <f t="shared" si="3"/>
        <v>Profesional Civil (Residente de Interventoria)</v>
      </c>
      <c r="D58" s="21"/>
      <c r="E58" s="57"/>
      <c r="F58" s="33">
        <v>0.5</v>
      </c>
      <c r="G58" s="23">
        <f t="shared" si="4"/>
        <v>0</v>
      </c>
      <c r="H58" s="52"/>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2:61" s="4" customFormat="1" ht="15" customHeight="1" x14ac:dyDescent="0.3">
      <c r="B59" s="32">
        <v>1</v>
      </c>
      <c r="C59" s="54" t="str">
        <f t="shared" si="3"/>
        <v>Profesional HSE</v>
      </c>
      <c r="D59" s="21"/>
      <c r="E59" s="57"/>
      <c r="F59" s="33">
        <v>0.5</v>
      </c>
      <c r="G59" s="23">
        <f t="shared" si="4"/>
        <v>0</v>
      </c>
      <c r="H59" s="52"/>
      <c r="I59" s="1"/>
      <c r="J59" s="1"/>
      <c r="K59" s="59"/>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2:61" s="4" customFormat="1" ht="15" hidden="1" customHeight="1" x14ac:dyDescent="0.3">
      <c r="B60" s="32"/>
      <c r="C60" s="54" t="str">
        <f t="shared" si="3"/>
        <v>Topografo</v>
      </c>
      <c r="D60" s="21"/>
      <c r="E60" s="57"/>
      <c r="F60" s="33"/>
      <c r="G60" s="23">
        <f t="shared" si="4"/>
        <v>0</v>
      </c>
      <c r="H60" s="52"/>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2:61" s="4" customFormat="1" hidden="1" x14ac:dyDescent="0.3">
      <c r="B61" s="32"/>
      <c r="C61" s="54" t="str">
        <f t="shared" si="3"/>
        <v>Cadenero</v>
      </c>
      <c r="D61" s="21"/>
      <c r="E61" s="57"/>
      <c r="F61" s="33"/>
      <c r="G61" s="23">
        <f t="shared" si="4"/>
        <v>0</v>
      </c>
      <c r="H61" s="52"/>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2:61" s="4" customFormat="1" hidden="1" x14ac:dyDescent="0.3">
      <c r="B62" s="32"/>
      <c r="C62" s="54" t="str">
        <f t="shared" si="3"/>
        <v>Laboratorista</v>
      </c>
      <c r="D62" s="21"/>
      <c r="E62" s="57"/>
      <c r="F62" s="33"/>
      <c r="G62" s="23">
        <f t="shared" si="4"/>
        <v>0</v>
      </c>
      <c r="H62" s="52"/>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2:61" s="4" customFormat="1" x14ac:dyDescent="0.3">
      <c r="B63" s="32">
        <v>1</v>
      </c>
      <c r="C63" s="54" t="str">
        <f t="shared" si="3"/>
        <v>Profesional Control Documental</v>
      </c>
      <c r="D63" s="21"/>
      <c r="E63" s="57"/>
      <c r="F63" s="33">
        <v>0.5</v>
      </c>
      <c r="G63" s="23">
        <f t="shared" si="4"/>
        <v>0</v>
      </c>
      <c r="H63" s="52"/>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2:61" s="4" customFormat="1" x14ac:dyDescent="0.3">
      <c r="B64" s="25"/>
      <c r="C64" s="103" t="s">
        <v>30</v>
      </c>
      <c r="D64" s="104"/>
      <c r="E64" s="104"/>
      <c r="F64" s="105"/>
      <c r="G64" s="26">
        <f>SUM(G50:G63)</f>
        <v>0</v>
      </c>
      <c r="H64" s="52"/>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2:61" s="4" customFormat="1" x14ac:dyDescent="0.3">
      <c r="B65" s="27"/>
      <c r="C65" s="79" t="s">
        <v>31</v>
      </c>
      <c r="D65" s="80"/>
      <c r="E65" s="80"/>
      <c r="F65" s="106"/>
      <c r="G65" s="28"/>
      <c r="H65" s="52"/>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2:61" s="4" customFormat="1" ht="17.25" thickBot="1" x14ac:dyDescent="0.35">
      <c r="B66" s="29"/>
      <c r="C66" s="107" t="s">
        <v>36</v>
      </c>
      <c r="D66" s="108"/>
      <c r="E66" s="108"/>
      <c r="F66" s="109"/>
      <c r="G66" s="30">
        <f>ROUND(G64*G65,0)</f>
        <v>0</v>
      </c>
      <c r="H66" s="52"/>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2:61" s="4" customFormat="1" ht="11.25" customHeight="1" x14ac:dyDescent="0.3">
      <c r="B67" s="112" t="s">
        <v>62</v>
      </c>
      <c r="C67" s="113"/>
      <c r="D67" s="113"/>
      <c r="E67" s="113"/>
      <c r="F67" s="114"/>
      <c r="G67" s="118">
        <f>+G66+G47+G28</f>
        <v>0</v>
      </c>
      <c r="H67" s="52"/>
      <c r="I67" s="60"/>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2:61" s="4" customFormat="1" ht="11.25" customHeight="1" thickBot="1" x14ac:dyDescent="0.35">
      <c r="B68" s="115"/>
      <c r="C68" s="116"/>
      <c r="D68" s="116"/>
      <c r="E68" s="116"/>
      <c r="F68" s="117"/>
      <c r="G68" s="119"/>
      <c r="H68" s="52"/>
      <c r="I68" s="59"/>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2:61" s="4" customFormat="1" x14ac:dyDescent="0.3">
      <c r="B69" s="93" t="s">
        <v>2</v>
      </c>
      <c r="C69" s="95" t="s">
        <v>37</v>
      </c>
      <c r="D69" s="97" t="s">
        <v>38</v>
      </c>
      <c r="E69" s="58" t="s">
        <v>39</v>
      </c>
      <c r="F69" s="99" t="s">
        <v>40</v>
      </c>
      <c r="G69" s="34" t="s">
        <v>6</v>
      </c>
      <c r="H69" s="52"/>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2:61" s="4" customFormat="1" x14ac:dyDescent="0.3">
      <c r="B70" s="94"/>
      <c r="C70" s="95"/>
      <c r="D70" s="97"/>
      <c r="E70" s="9" t="s">
        <v>41</v>
      </c>
      <c r="F70" s="100"/>
      <c r="G70" s="10" t="s">
        <v>9</v>
      </c>
      <c r="H70" s="52"/>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2:61" s="4" customFormat="1" ht="17.25" thickBot="1" x14ac:dyDescent="0.35">
      <c r="B71" s="11" t="s">
        <v>42</v>
      </c>
      <c r="C71" s="96"/>
      <c r="D71" s="98"/>
      <c r="E71" s="12" t="s">
        <v>43</v>
      </c>
      <c r="F71" s="12" t="s">
        <v>44</v>
      </c>
      <c r="G71" s="13" t="s">
        <v>45</v>
      </c>
      <c r="H71" s="52"/>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2:61" s="4" customFormat="1" x14ac:dyDescent="0.3">
      <c r="B72" s="27"/>
      <c r="C72" s="18" t="s">
        <v>46</v>
      </c>
      <c r="D72" s="18"/>
      <c r="E72" s="18"/>
      <c r="F72" s="18"/>
      <c r="G72" s="19"/>
      <c r="H72" s="52"/>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2:61" s="4" customFormat="1" ht="24" customHeight="1" x14ac:dyDescent="0.3">
      <c r="B73" s="36">
        <v>1</v>
      </c>
      <c r="C73" s="37" t="s">
        <v>47</v>
      </c>
      <c r="D73" s="38" t="s">
        <v>48</v>
      </c>
      <c r="E73" s="66"/>
      <c r="F73" s="68"/>
      <c r="G73" s="39">
        <f>ROUND(F73*E73,0)</f>
        <v>0</v>
      </c>
      <c r="H73" s="52"/>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2:61" s="4" customFormat="1" ht="24" customHeight="1" x14ac:dyDescent="0.3">
      <c r="B74" s="36">
        <v>1</v>
      </c>
      <c r="C74" s="37" t="s">
        <v>49</v>
      </c>
      <c r="D74" s="38" t="s">
        <v>48</v>
      </c>
      <c r="E74" s="66"/>
      <c r="F74" s="68"/>
      <c r="G74" s="39">
        <f>ROUND(F74*E74,0)</f>
        <v>0</v>
      </c>
      <c r="H74" s="52"/>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2:61" s="4" customFormat="1" ht="24" customHeight="1" thickBot="1" x14ac:dyDescent="0.35">
      <c r="B75" s="40">
        <v>1</v>
      </c>
      <c r="C75" s="61" t="s">
        <v>77</v>
      </c>
      <c r="D75" s="62" t="s">
        <v>60</v>
      </c>
      <c r="E75" s="67"/>
      <c r="F75" s="69"/>
      <c r="G75" s="63">
        <f>+E75*F75</f>
        <v>0</v>
      </c>
      <c r="H75" s="52"/>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2:61" s="4" customFormat="1" ht="20.25" customHeight="1" x14ac:dyDescent="0.3">
      <c r="B76" s="41"/>
      <c r="C76" s="87" t="s">
        <v>50</v>
      </c>
      <c r="D76" s="87"/>
      <c r="E76" s="87"/>
      <c r="F76" s="87"/>
      <c r="G76" s="42">
        <f>SUM(G73:G75)</f>
        <v>0</v>
      </c>
      <c r="H76" s="52"/>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2:61" s="4" customFormat="1" ht="20.25" customHeight="1" x14ac:dyDescent="0.3">
      <c r="B77" s="43"/>
      <c r="C77" s="88" t="s">
        <v>51</v>
      </c>
      <c r="D77" s="88"/>
      <c r="E77" s="88"/>
      <c r="F77" s="88"/>
      <c r="G77" s="44">
        <f>+G76+G67</f>
        <v>0</v>
      </c>
      <c r="H77" s="52"/>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2:61" s="4" customFormat="1" ht="20.25" customHeight="1" x14ac:dyDescent="0.3">
      <c r="B78" s="43"/>
      <c r="C78" s="88" t="s">
        <v>52</v>
      </c>
      <c r="D78" s="88"/>
      <c r="E78" s="88"/>
      <c r="F78" s="88"/>
      <c r="G78" s="44">
        <f>+ROUND(G77*0.19,0)</f>
        <v>0</v>
      </c>
      <c r="H78" s="52"/>
      <c r="I78" s="65"/>
      <c r="J78" s="35"/>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2:61" s="4" customFormat="1" ht="20.25" customHeight="1" x14ac:dyDescent="0.3">
      <c r="B79" s="43"/>
      <c r="C79" s="79" t="s">
        <v>61</v>
      </c>
      <c r="D79" s="80"/>
      <c r="E79" s="80"/>
      <c r="F79" s="64" t="s">
        <v>65</v>
      </c>
      <c r="G79" s="44">
        <v>9703847</v>
      </c>
      <c r="H79" s="52"/>
      <c r="I79" s="50"/>
      <c r="J79" s="5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2:61" s="4" customFormat="1" ht="20.25" customHeight="1" thickBot="1" x14ac:dyDescent="0.35">
      <c r="B80" s="45"/>
      <c r="C80" s="92" t="s">
        <v>58</v>
      </c>
      <c r="D80" s="92"/>
      <c r="E80" s="92"/>
      <c r="F80" s="92"/>
      <c r="G80" s="46">
        <f>+G78+G77+G79</f>
        <v>9703847</v>
      </c>
      <c r="H80" s="52"/>
      <c r="I80" s="59"/>
      <c r="J80" s="59"/>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2:61" s="4" customFormat="1" x14ac:dyDescent="0.3">
      <c r="B81" s="89" t="s">
        <v>53</v>
      </c>
      <c r="C81" s="90"/>
      <c r="D81" s="90"/>
      <c r="E81" s="90"/>
      <c r="F81" s="90"/>
      <c r="G81" s="91"/>
      <c r="H81" s="52"/>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2:61" s="4" customFormat="1" ht="33.75" customHeight="1" x14ac:dyDescent="0.3">
      <c r="B82" s="73" t="s">
        <v>54</v>
      </c>
      <c r="C82" s="74"/>
      <c r="D82" s="74"/>
      <c r="E82" s="74"/>
      <c r="F82" s="74"/>
      <c r="G82" s="75"/>
      <c r="H82" s="52"/>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2:61" s="4" customFormat="1" ht="23.25" customHeight="1" x14ac:dyDescent="0.3">
      <c r="B83" s="81" t="s">
        <v>55</v>
      </c>
      <c r="C83" s="82"/>
      <c r="D83" s="82"/>
      <c r="E83" s="82"/>
      <c r="F83" s="82"/>
      <c r="G83" s="83"/>
      <c r="H83" s="52"/>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2:61" ht="23.25" customHeight="1" x14ac:dyDescent="0.3">
      <c r="B84" s="73" t="s">
        <v>56</v>
      </c>
      <c r="C84" s="74"/>
      <c r="D84" s="74"/>
      <c r="E84" s="74"/>
      <c r="F84" s="74"/>
      <c r="G84" s="75"/>
    </row>
    <row r="85" spans="2:61" ht="39" customHeight="1" x14ac:dyDescent="0.3">
      <c r="B85" s="76" t="s">
        <v>63</v>
      </c>
      <c r="C85" s="77"/>
      <c r="D85" s="77"/>
      <c r="E85" s="77"/>
      <c r="F85" s="77"/>
      <c r="G85" s="78"/>
    </row>
    <row r="86" spans="2:61" ht="23.25" customHeight="1" x14ac:dyDescent="0.3">
      <c r="B86" s="81" t="s">
        <v>64</v>
      </c>
      <c r="C86" s="82"/>
      <c r="D86" s="82"/>
      <c r="E86" s="82"/>
      <c r="F86" s="82"/>
      <c r="G86" s="83"/>
    </row>
    <row r="87" spans="2:61" ht="23.25" customHeight="1" x14ac:dyDescent="0.3">
      <c r="B87" s="81" t="s">
        <v>66</v>
      </c>
      <c r="C87" s="82"/>
      <c r="D87" s="82"/>
      <c r="E87" s="82"/>
      <c r="F87" s="82"/>
      <c r="G87" s="83"/>
    </row>
    <row r="88" spans="2:61" ht="23.25" customHeight="1" x14ac:dyDescent="0.3">
      <c r="B88" s="81" t="s">
        <v>67</v>
      </c>
      <c r="C88" s="82"/>
      <c r="D88" s="82"/>
      <c r="E88" s="82"/>
      <c r="F88" s="82"/>
      <c r="G88" s="83"/>
    </row>
    <row r="89" spans="2:61" s="4" customFormat="1" ht="23.25" customHeight="1" x14ac:dyDescent="0.3">
      <c r="B89" s="73" t="s">
        <v>68</v>
      </c>
      <c r="C89" s="74"/>
      <c r="D89" s="74"/>
      <c r="E89" s="74"/>
      <c r="F89" s="74"/>
      <c r="G89" s="75"/>
      <c r="H89" s="52"/>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2:61" s="4" customFormat="1" ht="23.25" customHeight="1" x14ac:dyDescent="0.3">
      <c r="B90" s="73" t="s">
        <v>69</v>
      </c>
      <c r="C90" s="74"/>
      <c r="D90" s="74"/>
      <c r="E90" s="74"/>
      <c r="F90" s="74"/>
      <c r="G90" s="75"/>
      <c r="H90" s="52"/>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2:61" s="4" customFormat="1" ht="39" customHeight="1" x14ac:dyDescent="0.3">
      <c r="B91" s="73" t="s">
        <v>70</v>
      </c>
      <c r="C91" s="74"/>
      <c r="D91" s="74"/>
      <c r="E91" s="74"/>
      <c r="F91" s="74"/>
      <c r="G91" s="75"/>
      <c r="H91" s="52"/>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2:61" s="47" customFormat="1" ht="21" customHeight="1" x14ac:dyDescent="0.3">
      <c r="B92" s="73" t="s">
        <v>71</v>
      </c>
      <c r="C92" s="74"/>
      <c r="D92" s="74"/>
      <c r="E92" s="74"/>
      <c r="F92" s="74"/>
      <c r="G92" s="75"/>
      <c r="H92" s="52"/>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2:61" s="47" customFormat="1" ht="21" customHeight="1" x14ac:dyDescent="0.3">
      <c r="B93" s="73" t="s">
        <v>72</v>
      </c>
      <c r="C93" s="74"/>
      <c r="D93" s="74"/>
      <c r="E93" s="74"/>
      <c r="F93" s="74"/>
      <c r="G93" s="75"/>
      <c r="H93" s="52"/>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2:61" ht="21" customHeight="1" x14ac:dyDescent="0.3">
      <c r="B94" s="73" t="s">
        <v>73</v>
      </c>
      <c r="C94" s="74"/>
      <c r="D94" s="74"/>
      <c r="E94" s="74"/>
      <c r="F94" s="74"/>
      <c r="G94" s="75"/>
    </row>
    <row r="95" spans="2:61" ht="21" customHeight="1" x14ac:dyDescent="0.3">
      <c r="B95" s="73" t="s">
        <v>74</v>
      </c>
      <c r="C95" s="74"/>
      <c r="D95" s="74"/>
      <c r="E95" s="74"/>
      <c r="F95" s="74"/>
      <c r="G95" s="75"/>
    </row>
    <row r="96" spans="2:61" x14ac:dyDescent="0.3">
      <c r="B96" s="84" t="s">
        <v>75</v>
      </c>
      <c r="C96" s="85"/>
      <c r="D96" s="85"/>
      <c r="E96" s="85"/>
      <c r="F96" s="85"/>
      <c r="G96" s="86"/>
    </row>
    <row r="97" spans="2:7" ht="41.25" customHeight="1" thickBot="1" x14ac:dyDescent="0.35">
      <c r="B97" s="70" t="s">
        <v>76</v>
      </c>
      <c r="C97" s="71"/>
      <c r="D97" s="71"/>
      <c r="E97" s="71"/>
      <c r="F97" s="71"/>
      <c r="G97" s="72"/>
    </row>
    <row r="98" spans="2:7" ht="12" customHeight="1" x14ac:dyDescent="0.3"/>
    <row r="99" spans="2:7" x14ac:dyDescent="0.3">
      <c r="B99" s="132" t="s">
        <v>78</v>
      </c>
      <c r="C99" s="133"/>
      <c r="D99" s="133"/>
      <c r="E99" s="134"/>
      <c r="F99" s="135"/>
      <c r="G99" s="135"/>
    </row>
    <row r="100" spans="2:7" x14ac:dyDescent="0.3">
      <c r="B100" s="136"/>
      <c r="C100" s="137"/>
      <c r="D100" s="133"/>
      <c r="E100" s="138"/>
      <c r="F100" s="139"/>
      <c r="G100" s="139"/>
    </row>
    <row r="101" spans="2:7" x14ac:dyDescent="0.3">
      <c r="B101" s="140" t="s">
        <v>80</v>
      </c>
      <c r="C101" s="141" t="s">
        <v>81</v>
      </c>
      <c r="D101" s="133"/>
      <c r="E101" s="142" t="s">
        <v>79</v>
      </c>
      <c r="F101" s="142"/>
      <c r="G101" s="142"/>
    </row>
  </sheetData>
  <sheetProtection algorithmName="SHA-512" hashValue="6q1FkyBACLXFeQ5BXcd+y2BTCHjkFkjljYQ1hw2h/LekwwrOU3r8qflMlIhYvrd0ZRN50ffqYac5qgrV5EqSpg==" saltValue="R4Pp9mn2cK+OjYCPmnhCoQ==" spinCount="100000" sheet="1" objects="1" scenarios="1"/>
  <protectedRanges>
    <protectedRange algorithmName="SHA-512" hashValue="5FRjzaT2qtW3cJw/2GBhwl+sKcO6DvtiZS0H1cMHWD6dxtiUh/5vrGC35H9ELlkJCnvWJ4qU1al6UViGsCbreQ==" saltValue="aTXStziJ+xzLQmDcmK0LcA==" spinCount="100000" sqref="G65:H65" name="ETAPA 3_1" securityDescriptor="O:WDG:WDD:(A;;CC;;;BU)"/>
    <protectedRange algorithmName="SHA-512" hashValue="wcY10QtZ9yEyeIPvw3ybCiRQFkot67Gw82CrPcHCtI1M68PTYi2fo5Feib1JbOAymbFTvMzZi/rhAfAlSnWnnw==" saltValue="Zg3Yg+7KbxrwY8/qnxlkQg==" spinCount="100000" sqref="G46:H46" name="ETAPA 2_1" securityDescriptor="O:WDG:WDD:(A;;CC;;;BU)"/>
    <protectedRange algorithmName="SHA-512" hashValue="OHjc/erdaQN536AqkMXeXgAEGFYRArf8le9gIhDVmt47NOSTWs17e9evc+sYv3EvnSMXXscupQzFsJuVPE1srA==" saltValue="hNg0aQYtCIo7UqKKsKkGXg==" spinCount="100000" sqref="G27:H27" name="ETAPA 1_1" securityDescriptor="O:WDG:WDD:(A;;CC;;;BU)"/>
  </protectedRanges>
  <mergeCells count="51">
    <mergeCell ref="E101:G101"/>
    <mergeCell ref="B29:F29"/>
    <mergeCell ref="B1:G1"/>
    <mergeCell ref="B2:G2"/>
    <mergeCell ref="B3:E3"/>
    <mergeCell ref="F3:G3"/>
    <mergeCell ref="B5:G5"/>
    <mergeCell ref="B7:B8"/>
    <mergeCell ref="C7:D9"/>
    <mergeCell ref="B10:F10"/>
    <mergeCell ref="C11:G11"/>
    <mergeCell ref="C26:F26"/>
    <mergeCell ref="C27:F27"/>
    <mergeCell ref="C28:F28"/>
    <mergeCell ref="B69:B70"/>
    <mergeCell ref="C69:C71"/>
    <mergeCell ref="D69:D71"/>
    <mergeCell ref="F69:F70"/>
    <mergeCell ref="C30:G30"/>
    <mergeCell ref="C45:F45"/>
    <mergeCell ref="C46:F46"/>
    <mergeCell ref="C47:F47"/>
    <mergeCell ref="B48:F48"/>
    <mergeCell ref="C49:G49"/>
    <mergeCell ref="C64:F64"/>
    <mergeCell ref="C65:F65"/>
    <mergeCell ref="C66:F66"/>
    <mergeCell ref="B67:F68"/>
    <mergeCell ref="G67:G68"/>
    <mergeCell ref="C76:F76"/>
    <mergeCell ref="C77:F77"/>
    <mergeCell ref="B81:G81"/>
    <mergeCell ref="B82:G82"/>
    <mergeCell ref="B83:G83"/>
    <mergeCell ref="C78:F78"/>
    <mergeCell ref="C80:F80"/>
    <mergeCell ref="B97:G97"/>
    <mergeCell ref="B95:G95"/>
    <mergeCell ref="B85:G85"/>
    <mergeCell ref="C79:E79"/>
    <mergeCell ref="B87:G87"/>
    <mergeCell ref="B96:G96"/>
    <mergeCell ref="B90:G90"/>
    <mergeCell ref="B91:G91"/>
    <mergeCell ref="B92:G92"/>
    <mergeCell ref="B93:G93"/>
    <mergeCell ref="B94:G94"/>
    <mergeCell ref="B88:G88"/>
    <mergeCell ref="B89:G89"/>
    <mergeCell ref="B84:G84"/>
    <mergeCell ref="B86:G86"/>
  </mergeCells>
  <printOptions horizontalCentered="1"/>
  <pageMargins left="0.19685039370078741" right="0.19685039370078741" top="0.19685039370078741" bottom="0.19685039370078741" header="0.31496062992125984" footer="0.31496062992125984"/>
  <pageSetup paperSize="5"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AGUAZUL</vt:lpstr>
      <vt:lpstr>AGUAZUL!Área_de_impresión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Pérez</dc:creator>
  <cp:lastModifiedBy>Andrea Pérez</cp:lastModifiedBy>
  <dcterms:created xsi:type="dcterms:W3CDTF">2020-07-07T22:38:22Z</dcterms:created>
  <dcterms:modified xsi:type="dcterms:W3CDTF">2020-07-15T17:28:11Z</dcterms:modified>
</cp:coreProperties>
</file>