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1_{CBB40594-4565-4A16-95C5-52A0AF937D5E}" xr6:coauthVersionLast="45" xr6:coauthVersionMax="45" xr10:uidLastSave="{00000000-0000-0000-0000-000000000000}"/>
  <bookViews>
    <workbookView xWindow="-21720" yWindow="-120" windowWidth="21840" windowHeight="13140" xr2:uid="{DC6D7019-D36F-4267-8DB5-52CCD078B87B}"/>
  </bookViews>
  <sheets>
    <sheet name="CUBARRA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PJ50">#REF!</definedName>
    <definedName name="__pj51">#REF!</definedName>
    <definedName name="_APU221">#REF!</definedName>
    <definedName name="_APU465">[1]!absc</definedName>
    <definedName name="_PJ50">#REF!</definedName>
    <definedName name="_pj51">#REF!</definedName>
    <definedName name="A">#REF!</definedName>
    <definedName name="A_impresión_IM">#REF!</definedName>
    <definedName name="absc">#N/A</definedName>
    <definedName name="adoq">[2]!absc</definedName>
    <definedName name="alc">[3]!absc</definedName>
    <definedName name="AÑOWUIE">'[4]Res-Accide-10'!$R$2:$R$7</definedName>
    <definedName name="APU">[5]!absc</definedName>
    <definedName name="APU221.1">#REF!</definedName>
    <definedName name="APU221.2">#REF!</definedName>
    <definedName name="_xlnm.Print_Area" localSheetId="0">CUBARRAL!$A$1:$H$87</definedName>
    <definedName name="_xlnm.Print_Area">#REF!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DD">#REF!</definedName>
    <definedName name="diego">#REF!</definedName>
    <definedName name="diego1">#REF!</definedName>
    <definedName name="EQUIPO">#REF!</definedName>
    <definedName name="EXCROC">'[8]Análisis de precios'!$H$52</definedName>
    <definedName name="fd">'[7]A. P. U.'!#REF!</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V_11">'[9]PR 1'!$A$2:$N$655</definedName>
    <definedName name="ITEM">#REF!</definedName>
    <definedName name="LICITACION">#REF!</definedName>
    <definedName name="LOCA">[10]!absc</definedName>
    <definedName name="LOCA1">[5]!absc</definedName>
    <definedName name="MAL">'[11]Estado Resumen'!#REF!&lt;2.5</definedName>
    <definedName name="MALO">'[12]ESTADO VÍA-CRIT.TECNICO'!#REF!&lt;2.5</definedName>
    <definedName name="MAT">#REF!</definedName>
    <definedName name="NM">#REF!</definedName>
    <definedName name="NNN">[1]!absc</definedName>
    <definedName name="NOMBRE">#REF!</definedName>
    <definedName name="ooo">#REF!</definedName>
    <definedName name="PRE">#REF!</definedName>
    <definedName name="Print_Area_MI">#REF!</definedName>
    <definedName name="PRUEBA2">#REF!</definedName>
    <definedName name="REG">'[11]Estado Resumen'!XFC1&gt;2.5</definedName>
    <definedName name="REGULAR">'[12]ESTADO VÍA-CRIT.TECNICO'!XFC1&gt;2.5</definedName>
    <definedName name="rell">#REF!</definedName>
    <definedName name="RELLG">#REF!</definedName>
    <definedName name="t">[1]!absc</definedName>
    <definedName name="TABLA">#REF!</definedName>
    <definedName name="TITULO">#REF!</definedName>
    <definedName name="TOTAL">#REF!</definedName>
    <definedName name="TRAT">[13]desmonte!$E$48</definedName>
    <definedName name="U">#REF!</definedName>
    <definedName name="valor1">#REF!</definedName>
    <definedName name="valor2">#REF!</definedName>
    <definedName name="VALOR3">#REF!</definedName>
    <definedName name="VVV">#REF!</definedName>
    <definedName name="WER">'[4]Res-Accide-10'!$S$2:$S$7</definedName>
    <definedName name="WILSON">'[4]Res-Accide-10'!#REF!</definedName>
    <definedName name="XXXXXXXXXX">#REF!</definedName>
    <definedName name="XXXXXXXXXXXX">#REF!</definedName>
    <definedName name="ZZZZZZZZZZZ">'[7]A.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 i="1" l="1"/>
  <c r="G59" i="1"/>
  <c r="G58" i="1"/>
  <c r="C48" i="1"/>
  <c r="G45" i="1"/>
  <c r="C43" i="1"/>
  <c r="C34" i="1"/>
  <c r="C33" i="1"/>
  <c r="C47" i="1" s="1"/>
  <c r="C32" i="1"/>
  <c r="C46" i="1" s="1"/>
  <c r="G31" i="1"/>
  <c r="C31" i="1"/>
  <c r="C45" i="1" s="1"/>
  <c r="G44" i="1"/>
  <c r="C30" i="1"/>
  <c r="C44" i="1" s="1"/>
  <c r="G43" i="1"/>
  <c r="C29" i="1"/>
  <c r="G42" i="1"/>
  <c r="C28" i="1"/>
  <c r="C42" i="1" s="1"/>
  <c r="G41" i="1"/>
  <c r="C27" i="1"/>
  <c r="C41" i="1" s="1"/>
  <c r="G17" i="1"/>
  <c r="G16" i="1"/>
  <c r="G15" i="1"/>
  <c r="G14" i="1"/>
  <c r="G13" i="1"/>
  <c r="F3" i="1"/>
  <c r="G61" i="1" l="1"/>
  <c r="G29" i="1"/>
  <c r="G34" i="1"/>
  <c r="G48" i="1"/>
  <c r="G32" i="1"/>
  <c r="G46" i="1"/>
  <c r="G47" i="1"/>
  <c r="G33" i="1"/>
  <c r="G18" i="1"/>
  <c r="G21" i="1" s="1"/>
  <c r="G23" i="1" s="1"/>
  <c r="G27" i="1"/>
  <c r="G19" i="1"/>
  <c r="G30" i="1"/>
  <c r="G20" i="1"/>
  <c r="G28" i="1"/>
  <c r="G49" i="1" l="1"/>
  <c r="G51" i="1" s="1"/>
  <c r="G35" i="1"/>
  <c r="G37" i="1" s="1"/>
  <c r="G52" i="1" l="1"/>
  <c r="G62" i="1" l="1"/>
  <c r="G63" i="1" s="1"/>
  <c r="G65" i="1" s="1"/>
</calcChain>
</file>

<file path=xl/sharedStrings.xml><?xml version="1.0" encoding="utf-8"?>
<sst xmlns="http://schemas.openxmlformats.org/spreadsheetml/2006/main" count="87" uniqueCount="75">
  <si>
    <t>PAVIMENTACIÓN EN CONCRETO RÍGIDO DEL BARRIO EL PORVENIR EN EL 
MUNICIPIO DE CUBARRAL A DESARROLLARSE EN EL MUNICIPIO DE CUBARRAL, DEL DEPARTAMENTO DE META</t>
  </si>
  <si>
    <t>FORMULARIO No. 1</t>
  </si>
  <si>
    <t>CANT.</t>
  </si>
  <si>
    <t>CARGO / OFICIO</t>
  </si>
  <si>
    <t>COSTOS</t>
  </si>
  <si>
    <t>PARTICIPACIÓN</t>
  </si>
  <si>
    <t>VALOR</t>
  </si>
  <si>
    <t>DE PERSONAL</t>
  </si>
  <si>
    <t>(h-mes)</t>
  </si>
  <si>
    <t>PARCIAL ($)</t>
  </si>
  <si>
    <t>(1)</t>
  </si>
  <si>
    <t>(2)</t>
  </si>
  <si>
    <t>(3)</t>
  </si>
  <si>
    <r>
      <t>(1)*(2)*(3) =</t>
    </r>
    <r>
      <rPr>
        <b/>
        <sz val="8"/>
        <color indexed="12"/>
        <rFont val="Arial"/>
        <family val="2"/>
      </rPr>
      <t xml:space="preserve"> (4)</t>
    </r>
  </si>
  <si>
    <t>ETAPA 1: PREVIA EN MESES</t>
  </si>
  <si>
    <t xml:space="preserve">COSTOS DIRECTOS DE PERSONAL </t>
  </si>
  <si>
    <t>PERSONAL PROFESIONAL</t>
  </si>
  <si>
    <t>Director de Interventoria (Especialista Pavimentos/Geotecnia)</t>
  </si>
  <si>
    <t>Profesional Ambiental</t>
  </si>
  <si>
    <t>Profesional Social</t>
  </si>
  <si>
    <t>Profesional Civil (Residente de Interventoria)</t>
  </si>
  <si>
    <t>Profesional HSE</t>
  </si>
  <si>
    <t>Topografo</t>
  </si>
  <si>
    <t>Cadenero</t>
  </si>
  <si>
    <t>Profesional Control Documental</t>
  </si>
  <si>
    <r>
      <t>SUBTOTAL COSTOS DE PERSONAL = SUMATORIA DE (4) =</t>
    </r>
    <r>
      <rPr>
        <b/>
        <sz val="8"/>
        <color indexed="12"/>
        <rFont val="Arial"/>
        <family val="2"/>
      </rPr>
      <t xml:space="preserve"> (5)</t>
    </r>
  </si>
  <si>
    <r>
      <t>FACTOR MULTIPLICADOR</t>
    </r>
    <r>
      <rPr>
        <b/>
        <sz val="8"/>
        <color indexed="12"/>
        <rFont val="Arial"/>
        <family val="2"/>
      </rPr>
      <t xml:space="preserve"> (6)</t>
    </r>
  </si>
  <si>
    <r>
      <t xml:space="preserve">SUBTOTAL COSTOS DE PERSONAL =  (5) * (6) = </t>
    </r>
    <r>
      <rPr>
        <b/>
        <sz val="8"/>
        <color indexed="12"/>
        <rFont val="Arial"/>
        <family val="2"/>
      </rPr>
      <t xml:space="preserve">(A) </t>
    </r>
  </si>
  <si>
    <t>ETAPA 2:ESTUDIOS Y DISEÑOS Y EJECUCION  DE OBRA MESES:</t>
  </si>
  <si>
    <r>
      <t xml:space="preserve">SUBTOTAL COSTOS DE PERSONAL =  (5) * (6) = </t>
    </r>
    <r>
      <rPr>
        <b/>
        <sz val="8"/>
        <color indexed="12"/>
        <rFont val="Arial"/>
        <family val="2"/>
      </rPr>
      <t xml:space="preserve">(B) </t>
    </r>
  </si>
  <si>
    <t>ETAPA 3: LIQUIDACION  DE OBRA MESES:</t>
  </si>
  <si>
    <r>
      <t xml:space="preserve">SUBTOTAL COSTOS DE PERSONAL =  (5) * (6) = </t>
    </r>
    <r>
      <rPr>
        <b/>
        <sz val="8"/>
        <color indexed="12"/>
        <rFont val="Arial"/>
        <family val="2"/>
      </rPr>
      <t xml:space="preserve">(C) </t>
    </r>
  </si>
  <si>
    <t>CONCEPTO</t>
  </si>
  <si>
    <t>UNIDAD</t>
  </si>
  <si>
    <t>COSTO</t>
  </si>
  <si>
    <t>UTILIZACION</t>
  </si>
  <si>
    <t>($)</t>
  </si>
  <si>
    <t>(7)</t>
  </si>
  <si>
    <t>(8)</t>
  </si>
  <si>
    <t>(9)</t>
  </si>
  <si>
    <r>
      <t xml:space="preserve">(7)*(8)*(9) = </t>
    </r>
    <r>
      <rPr>
        <b/>
        <sz val="8"/>
        <color indexed="12"/>
        <rFont val="Arial"/>
        <family val="2"/>
      </rPr>
      <t>(10)</t>
    </r>
  </si>
  <si>
    <t>OTROS COSTOS DIRECTOS</t>
  </si>
  <si>
    <t>Sevicio de transporte Camioneta 4 puestos 4x4 (Incluye conductor, combustible, mantenimientos, seguros, peajes y GPS).</t>
  </si>
  <si>
    <t>MES</t>
  </si>
  <si>
    <t>Arriendo oficina fuera de los sitios de Obra (a todo Costo)</t>
  </si>
  <si>
    <r>
      <t xml:space="preserve">SUBTOTAL OTROS COSTOS DIRECTOS = SUMATORIA DE (10) = </t>
    </r>
    <r>
      <rPr>
        <b/>
        <sz val="8"/>
        <color indexed="12"/>
        <rFont val="Arial"/>
        <family val="2"/>
      </rPr>
      <t>(E)</t>
    </r>
  </si>
  <si>
    <r>
      <t xml:space="preserve">SUBTOTAL COSTOS BASICOS = (E) + (D) = </t>
    </r>
    <r>
      <rPr>
        <b/>
        <sz val="8"/>
        <color indexed="12"/>
        <rFont val="Arial"/>
        <family val="2"/>
      </rPr>
      <t>(F)</t>
    </r>
  </si>
  <si>
    <r>
      <t xml:space="preserve">IVA = 19% * (F) = </t>
    </r>
    <r>
      <rPr>
        <b/>
        <sz val="8"/>
        <color indexed="12"/>
        <rFont val="Arial"/>
        <family val="2"/>
      </rPr>
      <t>(G)</t>
    </r>
  </si>
  <si>
    <t>NOTAS:</t>
  </si>
  <si>
    <t>1. La incorporación de recursos de la Interventoría estará acorde con las necesidades que vaya demandando el inicio de la ejecución de las obras. Durante la ejecución del contrato, la utilización de los recursos de Interventoría será coherente con el desarrollo de la obra. La utilización de los especialistas dependerá de las necesidades propias de cada proyecto según sus características particulares.</t>
  </si>
  <si>
    <t>2. La utilización de los recursos de Interventoría deberá programarse de acuerdo con las disponibilidades presupuestales anuales del Contrato.</t>
  </si>
  <si>
    <t>3. El Director de Interventoría, los ingenieros residentes y demás personal de dedicación completa para la Interventoría del proyecto debe residir en el lugar de ejecución de la obra, so pena de incurrir en falta grava a las obligaciones, con las consecuentes sanciones contractuales.</t>
  </si>
  <si>
    <t>COSTO TOTAL = (F) + (G) + (H)</t>
  </si>
  <si>
    <t xml:space="preserve">PLAZO: </t>
  </si>
  <si>
    <t xml:space="preserve"> MESES</t>
  </si>
  <si>
    <t>Viaticos Especialista y Director de Obra</t>
  </si>
  <si>
    <t>DIA</t>
  </si>
  <si>
    <r>
      <t xml:space="preserve">Implementación del protocolo de bioseguridad por covid-19 = </t>
    </r>
    <r>
      <rPr>
        <b/>
        <sz val="8"/>
        <color indexed="12"/>
        <rFont val="Arial"/>
        <family val="2"/>
      </rPr>
      <t>(H)</t>
    </r>
  </si>
  <si>
    <t>4.Los viáticos se reconocerán según su utilización real y sin superar los topes fijados en la Resolución que el Instituto a tal fecha tenga vigente. Se reconocerán viáticos a los Profesionales de dedicación parcial, sin prima regional. En los casos en que se requiera la presencia del Director e Ingenieros Residentes de Interventoría en Planta Central de INVIAS Bogotá, se le reconocerán viáticos.</t>
  </si>
  <si>
    <t>5. El personal de Interventoría irá siendo vinculado a medida que se requiera su utilización en el proyecto, así como los demás recursos de Interventoría (Vehículos, equipos de topografía, laboratorios, etc.), lo cual debe ser aprobado por la entidad a cargo de la supervisión del Contrato de Interventoría.</t>
  </si>
  <si>
    <t>6. La participación del personal en el Proyecto y la utilización de los otros costos directos, se pagarán mensualmente, de conformidad con  la programación de recursos aprobada por el Supervisor del Contrato.</t>
  </si>
  <si>
    <t>7. Los Especialistas que participen de tiempo parcial en la Interventoría del proyecto deben presentar una declaración juramentada de que su dedicación total en los diferentes proyectos en que participa no supera el 100 %.</t>
  </si>
  <si>
    <t>8. Para el reconocimiento de los gastos deberá tenerse en cuenta la forma de pago establecida en el pliego de condiciones y contrato y las indicaciones pertinentes del Manual de Interventoría vigente, o el que lo modifique o sustituya. Se tendrá en cuenta lo siguiente, según corresponda.</t>
  </si>
  <si>
    <t>9. Los costos directos de personal deben estar soportados por la nómina firmada, los cuales se anexarán al acta de costos para el trámite correspondiente ante el Instituto.</t>
  </si>
  <si>
    <t>10. El Equipo Completo de Topografía o Trabajo de Topografia, Laboratorio Completo de Suelos, Pavimentos y Concretos, o Ensayos de Laboratorio de Suelos, Pavimentos y Concretos, Oficina/Campamento (incluye  dotación y servicios públicos), Edición de Informes, Papelería, Reproducción de Documentos,  Planos, Fotografías, Comunicaciones (telefonía fija y/o celular efectivamente utilizados para el proyecto, fax, correo, internet, etc.) y Veeduría Comunitaria, deben estar incluidos en el calculo del Factor Multiplicador.</t>
  </si>
  <si>
    <t>11. Para el caso del reembolso de los costos globales( en el evento en que aplique), es responsabilidad de la Interventoría el gasto racional de estos recursos, de acuerdo con las necesidades del proyecto dentro del plazo contractual.</t>
  </si>
  <si>
    <t>12. La participación del personal en el Proyecto y la utilización de los otros costos directos, se pagarán mensualmente, de conformidad con la programación de recursos aprobada por el Supervisor del Contrato.</t>
  </si>
  <si>
    <t>13. Los valores que aparecen inmodificables no podrán alterarse, de lo contrario, será causal de rechazo.</t>
  </si>
  <si>
    <t>14. Se debe presentar el desglose del Factor Multiplicador en el formato expuesto y solo un valor para la oferta en mención.</t>
  </si>
  <si>
    <t>15. EL INTERVENTOR dará estricto cumplimiento de los protocolos de Bioseguridad, así como del Decreto 531 de 2020 y la Resolución 312 de 2019. Y 0666 de 2020</t>
  </si>
  <si>
    <t>16. El proponente no podrá modificar, adicionar o suprimir, los ítems que la entidad ha establecido para costos Directos de Personal y Otros Costos Directos , ni las participaciones (h-mes), ni modificar, adicionar o suprimir las cantidades de los ítems del Formulario 1.    Se recomienda estructurar su propuesta económica con el Formulario 1 publicado por la Entidad en definitivo  para el presente proceso de selección.</t>
  </si>
  <si>
    <r>
      <t xml:space="preserve">TOTAL DE COSTOS DE PERSONAL= </t>
    </r>
    <r>
      <rPr>
        <b/>
        <sz val="8"/>
        <color rgb="FF0000FF"/>
        <rFont val="Arial"/>
        <family val="2"/>
      </rPr>
      <t>(D)</t>
    </r>
    <r>
      <rPr>
        <b/>
        <sz val="8"/>
        <rFont val="Arial"/>
        <family val="2"/>
      </rPr>
      <t xml:space="preserve"> = (A)+(B)+(C )</t>
    </r>
  </si>
  <si>
    <t>FIRMAS:</t>
  </si>
  <si>
    <t>Nombre del proponente</t>
  </si>
  <si>
    <t>Nombre y firma del Representante Legal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</si>
</sst>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164" formatCode="_(&quot;$&quot;\ * #,##0.00_);_(&quot;$&quot;\ * \(#,##0.00\);_(&quot;$&quot;\ * &quot;-&quot;??_);_(@_)"/>
    <numFmt numFmtId="165" formatCode="_-&quot;$&quot;\ * #,##0_-;\-&quot;$&quot;\ * #,##0_-;_-&quot;$&quot;\ * &quot;-&quot;??_-;_-@_-"/>
    <numFmt numFmtId="166" formatCode="_(* #,##0.00_);_(* \(#,##0.00\);_(* &quot;-&quot;??_);_(@_)"/>
    <numFmt numFmtId="167" formatCode="_-[$$-240A]\ * #,##0.00_ ;_-[$$-240A]\ * \-#,##0.00\ ;_-[$$-240A]\ * &quot;-&quot;??_ ;_-@_ "/>
    <numFmt numFmtId="168" formatCode="_(&quot;$&quot;\ * #,##0_);_(&quot;$&quot;\ * \(#,##0\);_(&quot;$&quot;\ * &quot;-&quot;_);_(@_)"/>
    <numFmt numFmtId="169" formatCode="_-* #,##0.0_-;\-* #,##0.0_-;_-* &quot;-&quot;_-;_-@_-"/>
  </numFmts>
  <fonts count="19" x14ac:knownFonts="1">
    <font>
      <sz val="11"/>
      <color theme="1"/>
      <name val="Arial Narrow"/>
      <family val="2"/>
    </font>
    <font>
      <sz val="11"/>
      <color theme="1"/>
      <name val="Calibri"/>
      <family val="2"/>
      <scheme val="minor"/>
    </font>
    <font>
      <sz val="11"/>
      <color theme="1"/>
      <name val="Arial Narrow"/>
      <family val="2"/>
    </font>
    <font>
      <b/>
      <sz val="9"/>
      <name val="Arial"/>
      <family val="2"/>
    </font>
    <font>
      <sz val="12"/>
      <color indexed="8"/>
      <name val="Verdana"/>
      <family val="2"/>
    </font>
    <font>
      <sz val="8"/>
      <name val="Arial"/>
      <family val="2"/>
    </font>
    <font>
      <b/>
      <sz val="8"/>
      <name val="Arial"/>
      <family val="2"/>
    </font>
    <font>
      <b/>
      <sz val="8"/>
      <color rgb="FFFF0000"/>
      <name val="Arial"/>
      <family val="2"/>
    </font>
    <font>
      <b/>
      <sz val="8"/>
      <color indexed="8"/>
      <name val="Arial"/>
      <family val="2"/>
    </font>
    <font>
      <sz val="8"/>
      <color indexed="8"/>
      <name val="Arial"/>
      <family val="2"/>
    </font>
    <font>
      <b/>
      <sz val="8"/>
      <color indexed="12"/>
      <name val="Arial"/>
      <family val="2"/>
    </font>
    <font>
      <b/>
      <u/>
      <sz val="8"/>
      <name val="Arial"/>
      <family val="2"/>
    </font>
    <font>
      <sz val="8"/>
      <color rgb="FF000000"/>
      <name val="Arial"/>
      <family val="2"/>
    </font>
    <font>
      <sz val="8"/>
      <color theme="1"/>
      <name val="Arial"/>
      <family val="2"/>
    </font>
    <font>
      <sz val="10"/>
      <name val="Arial"/>
      <family val="2"/>
    </font>
    <font>
      <sz val="11"/>
      <color indexed="8"/>
      <name val="Calibri"/>
      <family val="2"/>
    </font>
    <font>
      <b/>
      <sz val="8"/>
      <color rgb="FF0000FF"/>
      <name val="Arial"/>
      <family val="2"/>
    </font>
    <font>
      <sz val="12"/>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1">
    <xf numFmtId="0" fontId="0" fillId="0" borderId="0"/>
    <xf numFmtId="41"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Protection="0">
      <alignment vertical="top"/>
    </xf>
    <xf numFmtId="9" fontId="1" fillId="0" borderId="0" applyFont="0" applyFill="0" applyBorder="0" applyAlignment="0" applyProtection="0"/>
    <xf numFmtId="166" fontId="14" fillId="0" borderId="0" applyFont="0" applyFill="0" applyBorder="0" applyAlignment="0" applyProtection="0"/>
    <xf numFmtId="164" fontId="15" fillId="0" borderId="0" applyFont="0" applyFill="0" applyBorder="0" applyAlignment="0" applyProtection="0"/>
    <xf numFmtId="0" fontId="4" fillId="0" borderId="0" applyNumberFormat="0" applyFill="0" applyBorder="0" applyProtection="0">
      <alignment vertical="top"/>
    </xf>
    <xf numFmtId="42" fontId="2" fillId="0" borderId="0" applyFont="0" applyFill="0" applyBorder="0" applyAlignment="0" applyProtection="0"/>
    <xf numFmtId="0" fontId="15" fillId="0" borderId="0"/>
  </cellStyleXfs>
  <cellXfs count="148">
    <xf numFmtId="0" fontId="0" fillId="0" borderId="0" xfId="0"/>
    <xf numFmtId="0" fontId="5" fillId="2" borderId="0" xfId="4" applyNumberFormat="1" applyFont="1" applyFill="1" applyBorder="1" applyAlignment="1" applyProtection="1">
      <alignment vertical="center" wrapText="1"/>
    </xf>
    <xf numFmtId="0" fontId="5" fillId="2" borderId="0" xfId="4" applyFont="1" applyFill="1" applyBorder="1" applyAlignment="1" applyProtection="1">
      <alignment vertical="center" wrapText="1"/>
    </xf>
    <xf numFmtId="0" fontId="6"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right" vertical="center" wrapText="1"/>
    </xf>
    <xf numFmtId="0" fontId="8" fillId="2" borderId="0" xfId="4" applyFont="1" applyFill="1" applyAlignment="1" applyProtection="1">
      <alignment vertical="center" wrapText="1"/>
    </xf>
    <xf numFmtId="0" fontId="9" fillId="2" borderId="0" xfId="4" applyFont="1" applyFill="1" applyAlignment="1" applyProtection="1">
      <alignment vertical="center" wrapText="1"/>
    </xf>
    <xf numFmtId="0" fontId="5" fillId="0" borderId="7" xfId="4" applyFont="1" applyBorder="1" applyAlignment="1" applyProtection="1">
      <alignment horizontal="center" vertical="center" wrapText="1"/>
    </xf>
    <xf numFmtId="0" fontId="5" fillId="0" borderId="8" xfId="4" applyFont="1" applyBorder="1" applyAlignment="1" applyProtection="1">
      <alignment horizontal="center" vertical="center" wrapText="1"/>
    </xf>
    <xf numFmtId="0" fontId="5" fillId="0" borderId="12" xfId="4" applyFont="1" applyBorder="1" applyAlignment="1" applyProtection="1">
      <alignment horizontal="center" vertical="center" wrapText="1"/>
    </xf>
    <xf numFmtId="0" fontId="5" fillId="0" borderId="13" xfId="4" applyFont="1" applyBorder="1" applyAlignment="1" applyProtection="1">
      <alignment horizontal="center" vertical="center" wrapText="1"/>
    </xf>
    <xf numFmtId="0" fontId="5" fillId="0" borderId="14" xfId="4" applyFont="1" applyBorder="1" applyAlignment="1" applyProtection="1">
      <alignment horizontal="center" vertical="center" wrapText="1"/>
    </xf>
    <xf numFmtId="0" fontId="10" fillId="0" borderId="15" xfId="4" quotePrefix="1" applyFont="1" applyFill="1" applyBorder="1" applyAlignment="1" applyProtection="1">
      <alignment horizontal="center" vertical="center" wrapText="1"/>
    </xf>
    <xf numFmtId="0" fontId="10" fillId="0" borderId="17" xfId="4" quotePrefix="1" applyFont="1" applyBorder="1" applyAlignment="1" applyProtection="1">
      <alignment horizontal="center" vertical="center" wrapText="1"/>
    </xf>
    <xf numFmtId="0" fontId="10" fillId="0" borderId="18" xfId="4" quotePrefix="1" applyFont="1" applyBorder="1" applyAlignment="1" applyProtection="1">
      <alignment horizontal="center" vertical="center" wrapText="1"/>
    </xf>
    <xf numFmtId="0" fontId="5" fillId="0" borderId="19" xfId="4" applyFont="1" applyBorder="1" applyAlignment="1" applyProtection="1">
      <alignment horizontal="center" vertical="center" wrapText="1"/>
    </xf>
    <xf numFmtId="0" fontId="10" fillId="0" borderId="3" xfId="4" quotePrefix="1" applyFont="1" applyFill="1" applyBorder="1" applyAlignment="1" applyProtection="1">
      <alignment horizontal="center" vertical="center" wrapText="1"/>
    </xf>
    <xf numFmtId="0" fontId="6" fillId="3" borderId="9" xfId="4" applyFont="1" applyFill="1" applyBorder="1" applyAlignment="1" applyProtection="1">
      <alignment vertical="center" wrapText="1"/>
    </xf>
    <xf numFmtId="0" fontId="5" fillId="4" borderId="22" xfId="4" applyFont="1" applyFill="1" applyBorder="1" applyAlignment="1" applyProtection="1">
      <alignment vertical="center" wrapText="1"/>
    </xf>
    <xf numFmtId="0" fontId="6" fillId="4" borderId="23" xfId="4" applyFont="1" applyFill="1" applyBorder="1" applyAlignment="1" applyProtection="1">
      <alignment vertical="center" wrapText="1"/>
    </xf>
    <xf numFmtId="0" fontId="6" fillId="4" borderId="24" xfId="4" applyFont="1" applyFill="1" applyBorder="1" applyAlignment="1" applyProtection="1">
      <alignment vertical="center" wrapText="1"/>
    </xf>
    <xf numFmtId="0" fontId="6" fillId="4" borderId="25" xfId="4" applyFont="1" applyFill="1" applyBorder="1" applyAlignment="1" applyProtection="1">
      <alignment vertical="center" wrapText="1"/>
    </xf>
    <xf numFmtId="0" fontId="5" fillId="0" borderId="22" xfId="4" applyFont="1" applyFill="1" applyBorder="1" applyAlignment="1" applyProtection="1">
      <alignment horizontal="center" vertical="center" wrapText="1"/>
    </xf>
    <xf numFmtId="0" fontId="5" fillId="2" borderId="27" xfId="4" applyNumberFormat="1" applyFont="1" applyFill="1" applyBorder="1" applyAlignment="1" applyProtection="1">
      <alignment horizontal="right" vertical="center" wrapText="1"/>
    </xf>
    <xf numFmtId="9" fontId="13" fillId="0" borderId="28" xfId="5" applyFont="1" applyFill="1" applyBorder="1" applyAlignment="1" applyProtection="1">
      <alignment horizontal="center" vertical="center"/>
    </xf>
    <xf numFmtId="167" fontId="5" fillId="0" borderId="29" xfId="6" applyNumberFormat="1" applyFont="1" applyBorder="1" applyAlignment="1" applyProtection="1">
      <alignment vertical="center" wrapText="1"/>
    </xf>
    <xf numFmtId="0" fontId="5" fillId="0" borderId="30" xfId="4" applyFont="1" applyFill="1" applyBorder="1" applyAlignment="1" applyProtection="1">
      <alignment horizontal="center" vertical="center" wrapText="1"/>
    </xf>
    <xf numFmtId="0" fontId="5" fillId="4" borderId="9" xfId="4" applyFont="1" applyFill="1" applyBorder="1" applyAlignment="1" applyProtection="1">
      <alignment horizontal="center" vertical="center" wrapText="1"/>
    </xf>
    <xf numFmtId="167" fontId="6" fillId="4" borderId="32" xfId="6" applyNumberFormat="1" applyFont="1" applyFill="1" applyBorder="1" applyAlignment="1" applyProtection="1">
      <alignment vertical="center" wrapText="1"/>
    </xf>
    <xf numFmtId="0" fontId="5" fillId="4" borderId="22" xfId="4" applyFont="1" applyFill="1" applyBorder="1" applyAlignment="1" applyProtection="1">
      <alignment horizontal="center" vertical="center" wrapText="1"/>
    </xf>
    <xf numFmtId="4" fontId="7" fillId="5" borderId="29" xfId="3" applyNumberFormat="1" applyFont="1" applyFill="1" applyBorder="1" applyAlignment="1" applyProtection="1">
      <alignment horizontal="right" vertical="center" wrapText="1"/>
      <protection locked="0"/>
    </xf>
    <xf numFmtId="0" fontId="5" fillId="4" borderId="33" xfId="4" applyFont="1" applyFill="1" applyBorder="1" applyAlignment="1" applyProtection="1">
      <alignment horizontal="center" vertical="center" wrapText="1"/>
    </xf>
    <xf numFmtId="167" fontId="6" fillId="4" borderId="37" xfId="4" applyNumberFormat="1" applyFont="1" applyFill="1" applyBorder="1" applyAlignment="1" applyProtection="1">
      <alignment vertical="center" wrapText="1"/>
    </xf>
    <xf numFmtId="9" fontId="13" fillId="0" borderId="12" xfId="5" applyFont="1" applyFill="1" applyBorder="1" applyAlignment="1" applyProtection="1">
      <alignment horizontal="center" vertical="center"/>
    </xf>
    <xf numFmtId="0" fontId="5" fillId="0" borderId="1" xfId="4" applyFont="1" applyBorder="1" applyAlignment="1" applyProtection="1">
      <alignment horizontal="center" vertical="center" wrapText="1"/>
    </xf>
    <xf numFmtId="0" fontId="10" fillId="0" borderId="45" xfId="4" quotePrefix="1" applyFont="1" applyFill="1" applyBorder="1" applyAlignment="1" applyProtection="1">
      <alignment horizontal="center" vertical="center" wrapText="1"/>
    </xf>
    <xf numFmtId="0" fontId="6" fillId="4" borderId="24" xfId="4" applyFont="1" applyFill="1" applyBorder="1" applyAlignment="1" applyProtection="1">
      <alignment horizontal="justify" vertical="center" wrapText="1"/>
    </xf>
    <xf numFmtId="167" fontId="5" fillId="4" borderId="28" xfId="4" applyNumberFormat="1" applyFont="1" applyFill="1" applyBorder="1" applyAlignment="1" applyProtection="1">
      <alignment vertical="center" wrapText="1"/>
    </xf>
    <xf numFmtId="2" fontId="5" fillId="4" borderId="28" xfId="4" applyNumberFormat="1" applyFont="1" applyFill="1" applyBorder="1" applyAlignment="1" applyProtection="1">
      <alignment horizontal="center" vertical="center" wrapText="1"/>
    </xf>
    <xf numFmtId="167" fontId="5" fillId="4" borderId="29" xfId="6" applyNumberFormat="1" applyFont="1" applyFill="1" applyBorder="1" applyAlignment="1" applyProtection="1">
      <alignment vertical="center" wrapText="1"/>
    </xf>
    <xf numFmtId="0" fontId="5" fillId="0" borderId="48" xfId="4" applyFont="1" applyFill="1" applyBorder="1" applyAlignment="1" applyProtection="1">
      <alignment horizontal="center" vertical="center" wrapText="1"/>
    </xf>
    <xf numFmtId="0" fontId="5" fillId="0" borderId="28" xfId="4" applyFont="1" applyFill="1" applyBorder="1" applyAlignment="1" applyProtection="1">
      <alignment horizontal="justify" vertical="center" wrapText="1"/>
    </xf>
    <xf numFmtId="167" fontId="6" fillId="0" borderId="28" xfId="4" applyNumberFormat="1" applyFont="1" applyFill="1" applyBorder="1" applyAlignment="1" applyProtection="1">
      <alignment horizontal="center" vertical="center" wrapText="1"/>
    </xf>
    <xf numFmtId="167" fontId="5" fillId="0" borderId="29" xfId="6" applyNumberFormat="1" applyFont="1" applyFill="1" applyBorder="1" applyAlignment="1" applyProtection="1">
      <alignment vertical="center" wrapText="1"/>
    </xf>
    <xf numFmtId="0" fontId="5" fillId="0" borderId="49" xfId="4" applyFont="1" applyFill="1" applyBorder="1" applyAlignment="1" applyProtection="1">
      <alignment horizontal="center" vertical="center" wrapText="1"/>
    </xf>
    <xf numFmtId="0" fontId="5" fillId="4" borderId="51" xfId="4" applyFont="1" applyFill="1" applyBorder="1" applyAlignment="1" applyProtection="1">
      <alignment vertical="center" wrapText="1"/>
    </xf>
    <xf numFmtId="164" fontId="6" fillId="4" borderId="53" xfId="7" applyFont="1" applyFill="1" applyBorder="1" applyAlignment="1" applyProtection="1">
      <alignment vertical="center" wrapText="1"/>
    </xf>
    <xf numFmtId="0" fontId="5" fillId="4" borderId="30" xfId="4" applyFont="1" applyFill="1" applyBorder="1" applyAlignment="1" applyProtection="1">
      <alignment vertical="center" wrapText="1"/>
    </xf>
    <xf numFmtId="164" fontId="6" fillId="4" borderId="29" xfId="7" applyFont="1" applyFill="1" applyBorder="1" applyAlignment="1" applyProtection="1">
      <alignment vertical="center" wrapText="1"/>
    </xf>
    <xf numFmtId="0" fontId="5" fillId="4" borderId="49" xfId="4" applyFont="1" applyFill="1" applyBorder="1" applyAlignment="1" applyProtection="1">
      <alignment vertical="center" wrapText="1"/>
    </xf>
    <xf numFmtId="164" fontId="6" fillId="4" borderId="37" xfId="7" applyFont="1" applyFill="1" applyBorder="1" applyAlignment="1" applyProtection="1">
      <alignment vertical="center" wrapText="1"/>
    </xf>
    <xf numFmtId="0" fontId="5" fillId="2" borderId="0" xfId="4" applyFont="1" applyFill="1" applyBorder="1" applyAlignment="1" applyProtection="1">
      <alignment horizontal="center" vertical="center" wrapText="1"/>
    </xf>
    <xf numFmtId="0" fontId="5" fillId="2" borderId="0" xfId="4" applyNumberFormat="1" applyFont="1" applyFill="1" applyBorder="1" applyAlignment="1" applyProtection="1">
      <alignment horizontal="center" vertical="center" wrapText="1"/>
    </xf>
    <xf numFmtId="0" fontId="5" fillId="2" borderId="0" xfId="4" applyNumberFormat="1" applyFont="1" applyFill="1" applyBorder="1" applyAlignment="1" applyProtection="1">
      <alignment horizontal="justify" vertical="center" wrapText="1"/>
    </xf>
    <xf numFmtId="0" fontId="0" fillId="0" borderId="0" xfId="0" applyProtection="1"/>
    <xf numFmtId="0" fontId="7" fillId="2" borderId="0" xfId="0" applyFont="1" applyFill="1" applyAlignment="1" applyProtection="1">
      <alignment horizontal="center" vertical="center" wrapText="1"/>
    </xf>
    <xf numFmtId="0" fontId="12" fillId="0" borderId="26" xfId="0" applyFont="1" applyBorder="1" applyAlignment="1" applyProtection="1">
      <alignment horizontal="left" vertical="center" wrapText="1" readingOrder="1"/>
    </xf>
    <xf numFmtId="165" fontId="13" fillId="0" borderId="27" xfId="2" applyNumberFormat="1" applyFont="1" applyBorder="1" applyAlignment="1" applyProtection="1">
      <alignment vertical="center"/>
      <protection locked="0"/>
    </xf>
    <xf numFmtId="165" fontId="13" fillId="0" borderId="28" xfId="2" applyNumberFormat="1" applyFont="1" applyBorder="1" applyAlignment="1" applyProtection="1">
      <alignment vertical="center"/>
      <protection locked="0"/>
    </xf>
    <xf numFmtId="4" fontId="7" fillId="5" borderId="29" xfId="3" applyNumberFormat="1" applyFont="1" applyFill="1" applyBorder="1" applyAlignment="1" applyProtection="1">
      <alignment vertical="center" wrapText="1"/>
      <protection locked="0"/>
    </xf>
    <xf numFmtId="0" fontId="5" fillId="0" borderId="43" xfId="4" applyFont="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6" xfId="4" applyFont="1" applyBorder="1" applyAlignment="1" applyProtection="1">
      <alignment horizontal="center" vertical="center" wrapText="1"/>
    </xf>
    <xf numFmtId="42" fontId="5" fillId="2" borderId="0" xfId="9" applyFont="1" applyFill="1" applyBorder="1" applyAlignment="1" applyProtection="1">
      <alignment vertical="center" wrapText="1"/>
    </xf>
    <xf numFmtId="168" fontId="5" fillId="2" borderId="0" xfId="4" applyNumberFormat="1" applyFont="1" applyFill="1" applyBorder="1" applyAlignment="1" applyProtection="1">
      <alignment vertical="center" wrapText="1"/>
    </xf>
    <xf numFmtId="0" fontId="5" fillId="0" borderId="18" xfId="4" applyFont="1" applyFill="1" applyBorder="1" applyAlignment="1" applyProtection="1">
      <alignment horizontal="justify" vertical="center" wrapText="1"/>
    </xf>
    <xf numFmtId="167" fontId="6" fillId="0" borderId="18" xfId="4" applyNumberFormat="1" applyFont="1" applyFill="1" applyBorder="1" applyAlignment="1" applyProtection="1">
      <alignment horizontal="center" vertical="center" wrapText="1"/>
    </xf>
    <xf numFmtId="167" fontId="5" fillId="0" borderId="55" xfId="6" applyNumberFormat="1" applyFont="1" applyFill="1" applyBorder="1" applyAlignment="1" applyProtection="1">
      <alignment vertical="center" wrapText="1"/>
    </xf>
    <xf numFmtId="42" fontId="5" fillId="2" borderId="28" xfId="9" applyFont="1" applyFill="1" applyBorder="1" applyAlignment="1" applyProtection="1">
      <alignment horizontal="center" vertical="center" wrapText="1"/>
      <protection locked="0"/>
    </xf>
    <xf numFmtId="169" fontId="5" fillId="2" borderId="28" xfId="1" applyNumberFormat="1" applyFont="1" applyFill="1" applyBorder="1" applyAlignment="1" applyProtection="1">
      <alignment horizontal="right" vertical="center" wrapText="1"/>
      <protection locked="0"/>
    </xf>
    <xf numFmtId="41" fontId="5" fillId="2" borderId="28" xfId="1" applyFont="1" applyFill="1" applyBorder="1" applyAlignment="1" applyProtection="1">
      <alignment horizontal="right" vertical="center" wrapText="1"/>
      <protection locked="0"/>
    </xf>
    <xf numFmtId="42" fontId="5" fillId="2" borderId="18" xfId="9" applyFont="1" applyFill="1" applyBorder="1" applyAlignment="1" applyProtection="1">
      <alignment horizontal="center" vertical="center" wrapText="1"/>
      <protection locked="0"/>
    </xf>
    <xf numFmtId="41" fontId="5" fillId="2" borderId="18" xfId="1" applyFont="1" applyFill="1" applyBorder="1" applyAlignment="1" applyProtection="1">
      <alignment horizontal="right" vertical="center" wrapText="1"/>
      <protection locked="0"/>
    </xf>
    <xf numFmtId="0" fontId="5" fillId="2" borderId="22" xfId="8" applyFont="1" applyFill="1" applyBorder="1" applyAlignment="1" applyProtection="1">
      <alignment horizontal="justify" vertical="center" wrapText="1"/>
    </xf>
    <xf numFmtId="0" fontId="5" fillId="2" borderId="24" xfId="8" applyFont="1" applyFill="1" applyBorder="1" applyAlignment="1" applyProtection="1">
      <alignment horizontal="justify" vertical="center" wrapText="1"/>
    </xf>
    <xf numFmtId="0" fontId="5" fillId="2" borderId="25" xfId="8" applyFont="1" applyFill="1" applyBorder="1" applyAlignment="1" applyProtection="1">
      <alignment horizontal="justify" vertical="center" wrapText="1"/>
    </xf>
    <xf numFmtId="0" fontId="5" fillId="2" borderId="22" xfId="8" applyFont="1" applyFill="1" applyBorder="1" applyAlignment="1" applyProtection="1">
      <alignment horizontal="left" vertical="center" wrapText="1"/>
    </xf>
    <xf numFmtId="0" fontId="5" fillId="2" borderId="24" xfId="8" applyFont="1" applyFill="1" applyBorder="1" applyAlignment="1" applyProtection="1">
      <alignment horizontal="left" vertical="center" wrapText="1"/>
    </xf>
    <xf numFmtId="0" fontId="5" fillId="2" borderId="25" xfId="8" applyFont="1" applyFill="1" applyBorder="1" applyAlignment="1" applyProtection="1">
      <alignment horizontal="left" vertical="center" wrapText="1"/>
    </xf>
    <xf numFmtId="0" fontId="5" fillId="0" borderId="22" xfId="8" applyFont="1" applyFill="1" applyBorder="1" applyAlignment="1" applyProtection="1">
      <alignment horizontal="left" vertical="center" wrapText="1"/>
    </xf>
    <xf numFmtId="0" fontId="5" fillId="0" borderId="24" xfId="8" applyFont="1" applyFill="1" applyBorder="1" applyAlignment="1" applyProtection="1">
      <alignment horizontal="left" vertical="center" wrapText="1"/>
    </xf>
    <xf numFmtId="0" fontId="5" fillId="0" borderId="25" xfId="8" applyFont="1" applyFill="1" applyBorder="1" applyAlignment="1" applyProtection="1">
      <alignment horizontal="left" vertical="center" wrapText="1"/>
    </xf>
    <xf numFmtId="0" fontId="6" fillId="4" borderId="28" xfId="4" applyFont="1" applyFill="1" applyBorder="1" applyAlignment="1" applyProtection="1">
      <alignment horizontal="left" vertical="center" wrapText="1"/>
    </xf>
    <xf numFmtId="0" fontId="6" fillId="4" borderId="50" xfId="4" applyFont="1" applyFill="1" applyBorder="1" applyAlignment="1" applyProtection="1">
      <alignment horizontal="left" vertical="center" wrapText="1"/>
    </xf>
    <xf numFmtId="0" fontId="6" fillId="0" borderId="54" xfId="4" applyFont="1" applyFill="1" applyBorder="1" applyAlignment="1" applyProtection="1">
      <alignment horizontal="left" vertical="center" wrapText="1"/>
    </xf>
    <xf numFmtId="0" fontId="6" fillId="0" borderId="46" xfId="4" applyFont="1" applyFill="1" applyBorder="1" applyAlignment="1" applyProtection="1">
      <alignment horizontal="left" vertical="center" wrapText="1"/>
    </xf>
    <xf numFmtId="0" fontId="6" fillId="0" borderId="47" xfId="4" applyFont="1" applyFill="1" applyBorder="1" applyAlignment="1" applyProtection="1">
      <alignment horizontal="left" vertical="center" wrapText="1"/>
    </xf>
    <xf numFmtId="0" fontId="5" fillId="0" borderId="42" xfId="4" applyFont="1" applyFill="1" applyBorder="1" applyAlignment="1" applyProtection="1">
      <alignment horizontal="center" vertical="center" wrapText="1"/>
    </xf>
    <xf numFmtId="0" fontId="5" fillId="0" borderId="44" xfId="4" applyFont="1" applyFill="1" applyBorder="1" applyAlignment="1" applyProtection="1">
      <alignment horizontal="center" vertical="center" wrapText="1"/>
    </xf>
    <xf numFmtId="0" fontId="5" fillId="0" borderId="0" xfId="4" applyFont="1" applyBorder="1" applyAlignment="1" applyProtection="1">
      <alignment horizontal="center" vertical="center" wrapText="1"/>
    </xf>
    <xf numFmtId="0" fontId="5" fillId="0" borderId="40" xfId="4" applyFont="1" applyBorder="1" applyAlignment="1" applyProtection="1">
      <alignment horizontal="center" vertical="center" wrapText="1"/>
    </xf>
    <xf numFmtId="0" fontId="5" fillId="0" borderId="43" xfId="4" applyFont="1" applyBorder="1" applyAlignment="1" applyProtection="1">
      <alignment horizontal="center" vertical="center" wrapText="1"/>
    </xf>
    <xf numFmtId="0" fontId="5" fillId="0" borderId="18" xfId="4" applyFont="1" applyBorder="1" applyAlignment="1" applyProtection="1">
      <alignment horizontal="center" vertical="center" wrapText="1"/>
    </xf>
    <xf numFmtId="166" fontId="5" fillId="0" borderId="43" xfId="4" applyNumberFormat="1" applyFont="1" applyBorder="1" applyAlignment="1" applyProtection="1">
      <alignment horizontal="center" vertical="center" wrapText="1"/>
    </xf>
    <xf numFmtId="166" fontId="5" fillId="0" borderId="13" xfId="4" applyNumberFormat="1" applyFont="1" applyBorder="1" applyAlignment="1" applyProtection="1">
      <alignment horizontal="center" vertical="center" wrapText="1"/>
    </xf>
    <xf numFmtId="0" fontId="6" fillId="4" borderId="52" xfId="4" applyFont="1" applyFill="1" applyBorder="1" applyAlignment="1" applyProtection="1">
      <alignment horizontal="left" vertical="center" wrapText="1"/>
    </xf>
    <xf numFmtId="0" fontId="11" fillId="3" borderId="21" xfId="4" applyFont="1" applyFill="1" applyBorder="1" applyAlignment="1" applyProtection="1">
      <alignment horizontal="left" vertical="center" wrapText="1"/>
    </xf>
    <xf numFmtId="0" fontId="11" fillId="3" borderId="14" xfId="4" applyFont="1" applyFill="1" applyBorder="1" applyAlignment="1" applyProtection="1">
      <alignment horizontal="left" vertical="center" wrapText="1"/>
    </xf>
    <xf numFmtId="0" fontId="6" fillId="4" borderId="31" xfId="4" applyFont="1" applyFill="1" applyBorder="1" applyAlignment="1" applyProtection="1">
      <alignment horizontal="left" vertical="center" wrapText="1"/>
    </xf>
    <xf numFmtId="0" fontId="6" fillId="4" borderId="21" xfId="4" applyFont="1" applyFill="1" applyBorder="1" applyAlignment="1" applyProtection="1">
      <alignment horizontal="left" vertical="center" wrapText="1"/>
    </xf>
    <xf numFmtId="0" fontId="6" fillId="4" borderId="12" xfId="4" applyFont="1" applyFill="1" applyBorder="1" applyAlignment="1" applyProtection="1">
      <alignment horizontal="left" vertical="center" wrapText="1"/>
    </xf>
    <xf numFmtId="0" fontId="6" fillId="4" borderId="26" xfId="4" applyFont="1" applyFill="1" applyBorder="1" applyAlignment="1" applyProtection="1">
      <alignment horizontal="left" vertical="center" wrapText="1"/>
    </xf>
    <xf numFmtId="0" fontId="6" fillId="4" borderId="24" xfId="4" applyFont="1" applyFill="1" applyBorder="1" applyAlignment="1" applyProtection="1">
      <alignment horizontal="left" vertical="center" wrapText="1"/>
    </xf>
    <xf numFmtId="0" fontId="6" fillId="4" borderId="27" xfId="4" applyFont="1" applyFill="1" applyBorder="1" applyAlignment="1" applyProtection="1">
      <alignment horizontal="left" vertical="center" wrapText="1"/>
    </xf>
    <xf numFmtId="0" fontId="6" fillId="4" borderId="34" xfId="4" applyFont="1" applyFill="1" applyBorder="1" applyAlignment="1" applyProtection="1">
      <alignment horizontal="left" vertical="center" wrapText="1"/>
    </xf>
    <xf numFmtId="0" fontId="6" fillId="4" borderId="35" xfId="4" applyFont="1" applyFill="1" applyBorder="1" applyAlignment="1" applyProtection="1">
      <alignment horizontal="left" vertical="center" wrapText="1"/>
    </xf>
    <xf numFmtId="0" fontId="6" fillId="4" borderId="36" xfId="4" applyFont="1" applyFill="1" applyBorder="1" applyAlignment="1" applyProtection="1">
      <alignment horizontal="left" vertical="center" wrapText="1"/>
    </xf>
    <xf numFmtId="0" fontId="6" fillId="4" borderId="4" xfId="4" applyFont="1" applyFill="1" applyBorder="1" applyAlignment="1" applyProtection="1">
      <alignment horizontal="center" vertical="center" wrapText="1"/>
    </xf>
    <xf numFmtId="0" fontId="6" fillId="4" borderId="38" xfId="4" applyFont="1" applyFill="1" applyBorder="1" applyAlignment="1" applyProtection="1">
      <alignment horizontal="center" vertical="center" wrapText="1"/>
    </xf>
    <xf numFmtId="0" fontId="6" fillId="4" borderId="8" xfId="4" applyFont="1" applyFill="1" applyBorder="1" applyAlignment="1" applyProtection="1">
      <alignment horizontal="center" vertical="center" wrapText="1"/>
    </xf>
    <xf numFmtId="0" fontId="6" fillId="4" borderId="15" xfId="4" applyFont="1" applyFill="1" applyBorder="1" applyAlignment="1" applyProtection="1">
      <alignment horizontal="center" vertical="center" wrapText="1"/>
    </xf>
    <xf numFmtId="0" fontId="6" fillId="4" borderId="40" xfId="4" applyFont="1" applyFill="1" applyBorder="1" applyAlignment="1" applyProtection="1">
      <alignment horizontal="center" vertical="center" wrapText="1"/>
    </xf>
    <xf numFmtId="0" fontId="6" fillId="4" borderId="19" xfId="4" applyFont="1" applyFill="1" applyBorder="1" applyAlignment="1" applyProtection="1">
      <alignment horizontal="center" vertical="center" wrapText="1"/>
    </xf>
    <xf numFmtId="167" fontId="6" fillId="4" borderId="39" xfId="4" applyNumberFormat="1" applyFont="1" applyFill="1" applyBorder="1" applyAlignment="1" applyProtection="1">
      <alignment horizontal="center" vertical="center" wrapText="1"/>
    </xf>
    <xf numFmtId="167" fontId="6" fillId="4" borderId="41" xfId="4" applyNumberFormat="1" applyFont="1" applyFill="1" applyBorder="1" applyAlignment="1" applyProtection="1">
      <alignment horizontal="center" vertical="center" wrapText="1"/>
    </xf>
    <xf numFmtId="0" fontId="10" fillId="0" borderId="2" xfId="4" quotePrefix="1" applyFont="1" applyFill="1" applyBorder="1" applyAlignment="1" applyProtection="1">
      <alignment horizontal="right" vertical="center" wrapText="1"/>
    </xf>
    <xf numFmtId="0" fontId="10" fillId="0" borderId="20" xfId="4" quotePrefix="1" applyFont="1" applyFill="1" applyBorder="1" applyAlignment="1" applyProtection="1">
      <alignment horizontal="right" vertical="center" wrapText="1"/>
    </xf>
    <xf numFmtId="0" fontId="3" fillId="2" borderId="0" xfId="0" applyFont="1" applyFill="1" applyAlignment="1" applyProtection="1">
      <alignment horizontal="center" vertical="center" wrapText="1"/>
    </xf>
    <xf numFmtId="0" fontId="6" fillId="2" borderId="0" xfId="0" applyFont="1" applyFill="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4" applyFont="1" applyFill="1" applyBorder="1" applyAlignment="1" applyProtection="1">
      <alignment horizontal="center" vertical="center" wrapText="1"/>
    </xf>
    <xf numFmtId="0" fontId="6" fillId="2" borderId="3" xfId="4" applyFont="1" applyFill="1" applyBorder="1" applyAlignment="1" applyProtection="1">
      <alignment horizontal="center" vertical="center" wrapText="1"/>
    </xf>
    <xf numFmtId="0" fontId="8" fillId="2" borderId="0" xfId="4" applyFont="1" applyFill="1" applyAlignment="1" applyProtection="1">
      <alignment horizontal="center" vertical="center" wrapText="1"/>
    </xf>
    <xf numFmtId="0" fontId="5" fillId="0" borderId="4" xfId="4" applyFont="1" applyFill="1" applyBorder="1" applyAlignment="1" applyProtection="1">
      <alignment horizontal="center" vertical="center" wrapText="1"/>
    </xf>
    <xf numFmtId="0" fontId="5" fillId="0" borderId="9" xfId="4" applyFont="1" applyFill="1" applyBorder="1" applyAlignment="1" applyProtection="1">
      <alignment horizontal="center" vertical="center" wrapText="1"/>
    </xf>
    <xf numFmtId="0" fontId="5" fillId="0" borderId="5" xfId="4" applyFont="1" applyBorder="1" applyAlignment="1" applyProtection="1">
      <alignment horizontal="center" vertical="center" wrapText="1"/>
    </xf>
    <xf numFmtId="0" fontId="5" fillId="0" borderId="6" xfId="4" applyFont="1" applyBorder="1" applyAlignment="1" applyProtection="1">
      <alignment horizontal="center" vertical="center" wrapText="1"/>
    </xf>
    <xf numFmtId="0" fontId="5" fillId="0" borderId="10" xfId="4" applyFont="1" applyBorder="1" applyAlignment="1" applyProtection="1">
      <alignment horizontal="center" vertical="center" wrapText="1"/>
    </xf>
    <xf numFmtId="0" fontId="5" fillId="0" borderId="11" xfId="4" applyFont="1" applyBorder="1" applyAlignment="1" applyProtection="1">
      <alignment horizontal="center" vertical="center" wrapText="1"/>
    </xf>
    <xf numFmtId="0" fontId="5" fillId="0" borderId="16" xfId="4" applyFont="1" applyBorder="1" applyAlignment="1" applyProtection="1">
      <alignment horizontal="center" vertical="center" wrapText="1"/>
    </xf>
    <xf numFmtId="0" fontId="5" fillId="0" borderId="17" xfId="4" applyFont="1" applyBorder="1" applyAlignment="1" applyProtection="1">
      <alignment horizontal="center" vertical="center" wrapText="1"/>
    </xf>
    <xf numFmtId="0" fontId="5" fillId="2" borderId="9" xfId="8" applyFont="1" applyFill="1" applyBorder="1" applyAlignment="1" applyProtection="1">
      <alignment horizontal="justify" vertical="center" wrapText="1"/>
    </xf>
    <xf numFmtId="0" fontId="5" fillId="2" borderId="21" xfId="8" applyFont="1" applyFill="1" applyBorder="1" applyAlignment="1" applyProtection="1">
      <alignment horizontal="justify" vertical="center" wrapText="1"/>
    </xf>
    <xf numFmtId="0" fontId="5" fillId="2" borderId="14" xfId="8" applyFont="1" applyFill="1" applyBorder="1" applyAlignment="1" applyProtection="1">
      <alignment horizontal="justify" vertical="center" wrapText="1"/>
    </xf>
    <xf numFmtId="0" fontId="5" fillId="2" borderId="15" xfId="8" applyFont="1" applyFill="1" applyBorder="1" applyAlignment="1" applyProtection="1">
      <alignment horizontal="justify" vertical="center" wrapText="1"/>
    </xf>
    <xf numFmtId="0" fontId="5" fillId="2" borderId="40" xfId="8" applyFont="1" applyFill="1" applyBorder="1" applyAlignment="1" applyProtection="1">
      <alignment horizontal="justify" vertical="center" wrapText="1"/>
    </xf>
    <xf numFmtId="0" fontId="5" fillId="2" borderId="19" xfId="8" applyFont="1" applyFill="1" applyBorder="1" applyAlignment="1" applyProtection="1">
      <alignment horizontal="justify" vertical="center" wrapText="1"/>
    </xf>
    <xf numFmtId="0" fontId="17" fillId="2" borderId="0" xfId="4" applyFont="1" applyFill="1" applyBorder="1" applyAlignment="1" applyProtection="1">
      <alignment horizontal="left" vertical="center" wrapText="1"/>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justify" vertical="center" wrapText="1"/>
    </xf>
    <xf numFmtId="0" fontId="17" fillId="2" borderId="0" xfId="4" applyNumberFormat="1" applyFont="1" applyFill="1" applyBorder="1" applyAlignment="1" applyProtection="1">
      <alignment vertical="center" wrapText="1"/>
    </xf>
    <xf numFmtId="0" fontId="18" fillId="0" borderId="0" xfId="10" applyFont="1" applyBorder="1" applyAlignment="1" applyProtection="1">
      <alignment vertical="center"/>
    </xf>
    <xf numFmtId="0" fontId="17" fillId="2" borderId="21" xfId="4" applyNumberFormat="1" applyFont="1" applyFill="1" applyBorder="1" applyAlignment="1" applyProtection="1">
      <alignment horizontal="center" vertical="center" wrapText="1"/>
    </xf>
    <xf numFmtId="0" fontId="17" fillId="2" borderId="21" xfId="4" applyNumberFormat="1" applyFont="1" applyFill="1" applyBorder="1" applyAlignment="1" applyProtection="1">
      <alignment horizontal="justify" vertical="center" wrapText="1"/>
    </xf>
    <xf numFmtId="0" fontId="17" fillId="2" borderId="21" xfId="4" applyNumberFormat="1" applyFont="1" applyFill="1" applyBorder="1" applyAlignment="1" applyProtection="1">
      <alignment vertical="center" wrapText="1"/>
    </xf>
    <xf numFmtId="0" fontId="18" fillId="0" borderId="0" xfId="10" applyFont="1" applyAlignment="1" applyProtection="1">
      <alignment horizontal="left" vertical="center"/>
    </xf>
    <xf numFmtId="0" fontId="18" fillId="2" borderId="0" xfId="4" applyNumberFormat="1" applyFont="1" applyFill="1" applyBorder="1" applyAlignment="1" applyProtection="1">
      <alignment horizontal="center" vertical="center" wrapText="1"/>
    </xf>
    <xf numFmtId="0" fontId="18" fillId="2" borderId="0" xfId="4" applyNumberFormat="1" applyFont="1" applyFill="1" applyBorder="1" applyAlignment="1" applyProtection="1">
      <alignment horizontal="center" vertical="center" wrapText="1"/>
    </xf>
  </cellXfs>
  <cellStyles count="11">
    <cellStyle name="Millares [0]" xfId="1" builtinId="6"/>
    <cellStyle name="Millares 2 2" xfId="6" xr:uid="{173EA54E-0462-469D-B93A-257C1C894ED9}"/>
    <cellStyle name="Moneda" xfId="2" builtinId="4"/>
    <cellStyle name="Moneda [0]" xfId="9" builtinId="7"/>
    <cellStyle name="Moneda 3 4" xfId="7" xr:uid="{0C80811F-2C0B-4540-8262-6294E73940DE}"/>
    <cellStyle name="Normal" xfId="0" builtinId="0"/>
    <cellStyle name="Normal 3" xfId="4" xr:uid="{CD1F31D2-048E-435E-BB05-7AB55A4DF7BE}"/>
    <cellStyle name="Normal 3 11 2" xfId="8" xr:uid="{340621DE-035A-4826-97EF-7CA7A82BCDD0}"/>
    <cellStyle name="Normal_ESTABLECIMIENTO Y MANTENIMIENTO" xfId="10" xr:uid="{F377B7AF-E436-44CF-AC4E-06C24A15EEA1}"/>
    <cellStyle name="Porcentaje" xfId="3" builtinId="5"/>
    <cellStyle name="Porcentaje 2 2 2" xfId="5" xr:uid="{D180B659-7239-4034-87D6-0FE82A39A29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3E2A648\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SUB APU"/>
      <sheetName val="aCCIDENTES DE 1995 - 1996.xls"/>
      <sheetName val="items"/>
      <sheetName val="ACTA DE MODIFICACION  (2)"/>
      <sheetName val="INDICMICROEMP"/>
      <sheetName val="#¡REF"/>
      <sheetName val="\a  aaInformación GRUPO 4\A MIn"/>
      <sheetName val="MATERIALES"/>
      <sheetName val="Informacion"/>
      <sheetName val="Informe"/>
      <sheetName val="Seguim-16"/>
      <sheetName val="Datos Básicos"/>
      <sheetName val="SALARIOS"/>
      <sheetName val="INV"/>
      <sheetName val="AASHTO"/>
      <sheetName val="PESOS"/>
      <sheetName val="Base Muestras"/>
      <sheetName val="Formulario N° 4"/>
      <sheetName val="EQUIP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otros"/>
      <sheetName val="PRESUPUESTO"/>
      <sheetName val="Res-Accide-10"/>
      <sheetName val="\\Giovanni\administracion vial\"/>
      <sheetName val="\MONTO AGOTABLE 2010\a  aaInfor"/>
      <sheetName val="[aCCIDENTES DE 1995 - 1996.xls]"/>
      <sheetName val="\AMV _ no borrar\PRESUPUESTOS\a"/>
      <sheetName val="\I\AMV _ no borrar\PRESUPUESTOS"/>
      <sheetName val="\G\I\AMV _ no borrar\PRESUPUEST"/>
      <sheetName val="\A\a  aaInformación GRUPO 4\A M"/>
      <sheetName val="\G\A\a  aaInformación GRUPO 4\A"/>
      <sheetName val="Lista obra"/>
      <sheetName val="\Documents and Settings\Pedro "/>
      <sheetName val="\Users\Administrador\Desktop\AM"/>
      <sheetName val="\I\A\a  aaInformación GRUPO 4\A"/>
      <sheetName val="\K\a  aaInformación GRUPO 4\A M"/>
      <sheetName val="\I\K\a  aaInformación GRUPO 4\A"/>
      <sheetName val="\H\a  aaInformación GRUPO 4\A M"/>
      <sheetName val="\I\H\a  aaInformación GRUPO 4\A"/>
      <sheetName val="\\INTERVIALNUBE\Documents and S"/>
      <sheetName val="\\Ing-her"/>
      <sheetName val="\\Escritorio\amv 2011\a  aaInfo"/>
      <sheetName val="\Users\cmeza\Documents\INVIAS\D"/>
      <sheetName val="\Documents and Settings\jviteri"/>
      <sheetName val="SEGUIM Y REPROG MES 1 (2)"/>
      <sheetName val="\Users\avargase\AppData\Local\M"/>
      <sheetName val="#REF"/>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Hoja1"/>
      <sheetName val="AMC"/>
      <sheetName val="Basico"/>
      <sheetName val="Iva"/>
      <sheetName val="Total"/>
      <sheetName val="amc_acta"/>
      <sheetName val="amc_bas"/>
      <sheetName val="amc_iva"/>
      <sheetName val="amc_total"/>
      <sheetName val="amc_anticip"/>
      <sheetName val="aCCIDENTES%20DE%201995%20-%2019"/>
      <sheetName val="#¡REF"/>
      <sheetName val="\a  aaInformación GRUPO 4\A MIn"/>
      <sheetName val="aCCIDENTES DE 1995 - 1996.xls"/>
      <sheetName val="ACTA DE MODIFICACION  (2)"/>
      <sheetName val="CONT_ADI"/>
      <sheetName val="INDICMICROEMP"/>
      <sheetName val="Datos"/>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otros"/>
      <sheetName val="PRESUPUESTO"/>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CONT_A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BANCOS"/>
      <sheetName val="CARGOS"/>
      <sheetName val="EPS"/>
      <sheetName val="PENSIONES"/>
      <sheetName val="items"/>
      <sheetName val="PREACTA 10"/>
      <sheetName val="DATOS"/>
      <sheetName val="PREACTA 9"/>
      <sheetName val="Hoja1"/>
      <sheetName val="ESTADO RED TEC"/>
      <sheetName val="A-HOR"/>
      <sheetName val="INSUMOS"/>
      <sheetName val="PRECIOS"/>
      <sheetName val="PREACTA 6"/>
      <sheetName val="TARIFAS"/>
      <sheetName val="Res-Accide-10"/>
      <sheetName val="TABLA 2008"/>
      <sheetName val="Equipo"/>
      <sheetName val="Excavación Mat. Común Estacione"/>
      <sheetName val="Demolición Pavimento"/>
      <sheetName val="Insum"/>
      <sheetName val="Presup_Cancha"/>
      <sheetName val="TRANSPORTE"/>
      <sheetName val="PUNITARIOS%20PARA%20241201%202S"/>
      <sheetName val="SUB APU"/>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Base Muestras"/>
      <sheetName val="[aCCIDENTES DE 1995 - 1996.xls]"/>
      <sheetName val="Res-Accide-10"/>
      <sheetName val="_a  aaInformación GRUPO 4_A MIn"/>
      <sheetName val="\Users\avargase\AppData\Local\M"/>
      <sheetName val="\\Escritorio\amv 2011\a  aaInfo"/>
      <sheetName val="\Mini HP Enero 2015\Proyectos i"/>
      <sheetName val="\C\Users\avargase\AppData\Local"/>
      <sheetName val="\Volumes\USB PIOLIN\Escritorio\"/>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ANEXO IX"/>
      <sheetName val="Presupuesto"/>
      <sheetName val="CONT_ADI"/>
      <sheetName val="Formulario N° 4"/>
      <sheetName val="MATERIALES"/>
      <sheetName val="EQUIPO"/>
      <sheetName val="otros"/>
      <sheetName val="Datos"/>
      <sheetName val="Cuadrillas"/>
      <sheetName val="Jornal"/>
      <sheetName val="APUs"/>
      <sheetName val="INSUMOS"/>
      <sheetName val="PptoGral"/>
      <sheetName val="\I\MANTENIMIENTO RUTA 1001_MARZ"/>
      <sheetName val="\F\MANTENIMIENTO RUTA 1001_MARZ"/>
      <sheetName val="a__aaInformación"/>
      <sheetName val="a__aaInformación1"/>
      <sheetName val="a__aaInformación2"/>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otros"/>
      <sheetName val="PRESUPUESTO"/>
      <sheetName val="Informe"/>
      <sheetName val="Seguim-16"/>
      <sheetName val="Informacion"/>
      <sheetName val="INDICMICROEMP"/>
      <sheetName val="\a  aaInformación GRUPO 4\A MIn"/>
      <sheetName val="Datos"/>
      <sheetName val="MATERIALES"/>
      <sheetName val="Datos Básicos"/>
      <sheetName val="SALARIOS"/>
      <sheetName val="SUB APU"/>
      <sheetName val="INV"/>
      <sheetName val="AASHTO"/>
      <sheetName val="PESOS"/>
      <sheetName val="Formulario N° 4"/>
      <sheetName val="EQUIP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Datos"/>
      <sheetName val="5094-2003"/>
      <sheetName val="FINANCIERA"/>
      <sheetName val="PREACTA"/>
      <sheetName val="ESTADO VÍA-CRIT.TECNICO"/>
      <sheetName val="FLUJ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7AAA2-E6EE-4AC6-B7C9-105C08F4977A}">
  <sheetPr>
    <tabColor theme="6" tint="-0.249977111117893"/>
  </sheetPr>
  <dimension ref="B1:HJ86"/>
  <sheetViews>
    <sheetView showGridLines="0" tabSelected="1" view="pageBreakPreview" topLeftCell="A44" zoomScaleNormal="100" zoomScaleSheetLayoutView="100" workbookViewId="0">
      <selection activeCell="E85" sqref="E85"/>
    </sheetView>
  </sheetViews>
  <sheetFormatPr baseColWidth="10" defaultColWidth="12.5703125" defaultRowHeight="16.5" x14ac:dyDescent="0.3"/>
  <cols>
    <col min="1" max="1" width="1.85546875" style="2" customWidth="1"/>
    <col min="2" max="2" width="9.7109375" style="51" customWidth="1"/>
    <col min="3" max="3" width="48.5703125" style="52" customWidth="1"/>
    <col min="4" max="4" width="15.85546875" style="52" customWidth="1"/>
    <col min="5" max="5" width="13.7109375" style="53" customWidth="1"/>
    <col min="6" max="6" width="15.85546875" style="1" customWidth="1"/>
    <col min="7" max="7" width="21" style="1" customWidth="1"/>
    <col min="8" max="8" width="2" style="54" customWidth="1"/>
    <col min="9" max="10" width="13" style="1" customWidth="1"/>
    <col min="11" max="218" width="11.5703125" style="1" customWidth="1"/>
    <col min="219" max="16384" width="12.5703125" style="2"/>
  </cols>
  <sheetData>
    <row r="1" spans="2:218" ht="43.5" customHeight="1" x14ac:dyDescent="0.3">
      <c r="B1" s="117" t="s">
        <v>0</v>
      </c>
      <c r="C1" s="117"/>
      <c r="D1" s="117"/>
      <c r="E1" s="117"/>
      <c r="F1" s="117"/>
      <c r="G1" s="117"/>
    </row>
    <row r="2" spans="2:218" ht="17.25" thickBot="1" x14ac:dyDescent="0.35">
      <c r="B2" s="118"/>
      <c r="C2" s="118"/>
      <c r="D2" s="118"/>
      <c r="E2" s="118"/>
      <c r="F2" s="118"/>
      <c r="G2" s="118"/>
      <c r="I2" s="1" t="s">
        <v>53</v>
      </c>
      <c r="K2" s="2"/>
    </row>
    <row r="3" spans="2:218" ht="15" customHeight="1" thickBot="1" x14ac:dyDescent="0.35">
      <c r="B3" s="118"/>
      <c r="C3" s="118"/>
      <c r="D3" s="118"/>
      <c r="E3" s="119"/>
      <c r="F3" s="120" t="str">
        <f>+CONCATENATE(I2,SUM(G10,G24,G38),I3)</f>
        <v>PLAZO: 13 MESES</v>
      </c>
      <c r="G3" s="121"/>
      <c r="I3" s="1" t="s">
        <v>54</v>
      </c>
      <c r="K3" s="2"/>
    </row>
    <row r="4" spans="2:218" ht="11.25" customHeight="1" x14ac:dyDescent="0.3">
      <c r="B4" s="55"/>
      <c r="C4" s="55"/>
      <c r="D4" s="55"/>
      <c r="E4" s="55"/>
      <c r="F4" s="3"/>
      <c r="G4" s="3"/>
    </row>
    <row r="5" spans="2:218" s="4" customFormat="1" ht="11.25" customHeight="1" x14ac:dyDescent="0.3">
      <c r="B5" s="122" t="s">
        <v>1</v>
      </c>
      <c r="C5" s="122"/>
      <c r="D5" s="122"/>
      <c r="E5" s="122"/>
      <c r="F5" s="122"/>
      <c r="G5" s="122"/>
      <c r="H5" s="54"/>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row>
    <row r="6" spans="2:218" s="4" customFormat="1" ht="14.25" customHeight="1" thickBot="1" x14ac:dyDescent="0.35">
      <c r="B6" s="5"/>
      <c r="C6" s="6"/>
      <c r="D6" s="6"/>
      <c r="E6" s="6"/>
      <c r="F6" s="6"/>
      <c r="G6" s="6"/>
      <c r="H6" s="54"/>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row>
    <row r="7" spans="2:218" s="4" customFormat="1" ht="16.5" customHeight="1" x14ac:dyDescent="0.3">
      <c r="B7" s="123" t="s">
        <v>2</v>
      </c>
      <c r="C7" s="125" t="s">
        <v>3</v>
      </c>
      <c r="D7" s="126"/>
      <c r="E7" s="62" t="s">
        <v>4</v>
      </c>
      <c r="F7" s="7" t="s">
        <v>5</v>
      </c>
      <c r="G7" s="8" t="s">
        <v>6</v>
      </c>
      <c r="H7" s="54"/>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row>
    <row r="8" spans="2:218" s="4" customFormat="1" ht="16.5" customHeight="1" x14ac:dyDescent="0.3">
      <c r="B8" s="124"/>
      <c r="C8" s="127"/>
      <c r="D8" s="128"/>
      <c r="E8" s="9" t="s">
        <v>7</v>
      </c>
      <c r="F8" s="10" t="s">
        <v>8</v>
      </c>
      <c r="G8" s="11" t="s">
        <v>9</v>
      </c>
      <c r="H8" s="54"/>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row>
    <row r="9" spans="2:218" s="4" customFormat="1" ht="17.25" customHeight="1" thickBot="1" x14ac:dyDescent="0.35">
      <c r="B9" s="12" t="s">
        <v>10</v>
      </c>
      <c r="C9" s="129"/>
      <c r="D9" s="130"/>
      <c r="E9" s="13" t="s">
        <v>11</v>
      </c>
      <c r="F9" s="14" t="s">
        <v>12</v>
      </c>
      <c r="G9" s="15" t="s">
        <v>13</v>
      </c>
      <c r="H9" s="54"/>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row>
    <row r="10" spans="2:218" s="4" customFormat="1" ht="12" customHeight="1" thickBot="1" x14ac:dyDescent="0.35">
      <c r="B10" s="115" t="s">
        <v>14</v>
      </c>
      <c r="C10" s="116"/>
      <c r="D10" s="116"/>
      <c r="E10" s="116"/>
      <c r="F10" s="116"/>
      <c r="G10" s="16">
        <v>0.5</v>
      </c>
      <c r="H10" s="54"/>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row>
    <row r="11" spans="2:218" s="4" customFormat="1" x14ac:dyDescent="0.3">
      <c r="B11" s="17"/>
      <c r="C11" s="96" t="s">
        <v>15</v>
      </c>
      <c r="D11" s="96"/>
      <c r="E11" s="96"/>
      <c r="F11" s="96"/>
      <c r="G11" s="97"/>
      <c r="H11" s="54"/>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row>
    <row r="12" spans="2:218" s="4" customFormat="1" x14ac:dyDescent="0.3">
      <c r="B12" s="18"/>
      <c r="C12" s="19" t="s">
        <v>16</v>
      </c>
      <c r="D12" s="19"/>
      <c r="E12" s="20"/>
      <c r="F12" s="20"/>
      <c r="G12" s="21"/>
      <c r="H12" s="54"/>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row>
    <row r="13" spans="2:218" s="4" customFormat="1" x14ac:dyDescent="0.3">
      <c r="B13" s="22">
        <v>1</v>
      </c>
      <c r="C13" s="56" t="s">
        <v>17</v>
      </c>
      <c r="D13" s="23"/>
      <c r="E13" s="57"/>
      <c r="F13" s="24">
        <v>0.25</v>
      </c>
      <c r="G13" s="25">
        <f>+ROUND(B13*E13*F13*$G$10,0)</f>
        <v>0</v>
      </c>
      <c r="H13" s="54"/>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row>
    <row r="14" spans="2:218" s="4" customFormat="1" x14ac:dyDescent="0.3">
      <c r="B14" s="26">
        <v>1</v>
      </c>
      <c r="C14" s="56" t="s">
        <v>18</v>
      </c>
      <c r="D14" s="23"/>
      <c r="E14" s="58"/>
      <c r="F14" s="24">
        <v>0.25</v>
      </c>
      <c r="G14" s="25">
        <f t="shared" ref="G14:G20" si="0">+ROUND(B14*E14*F14*$G$10,0)</f>
        <v>0</v>
      </c>
      <c r="H14" s="54"/>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row>
    <row r="15" spans="2:218" s="4" customFormat="1" x14ac:dyDescent="0.3">
      <c r="B15" s="26">
        <v>1</v>
      </c>
      <c r="C15" s="56" t="s">
        <v>19</v>
      </c>
      <c r="D15" s="23"/>
      <c r="E15" s="58"/>
      <c r="F15" s="24">
        <v>0.25</v>
      </c>
      <c r="G15" s="25">
        <f t="shared" si="0"/>
        <v>0</v>
      </c>
      <c r="H15" s="5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row>
    <row r="16" spans="2:218" s="4" customFormat="1" x14ac:dyDescent="0.3">
      <c r="B16" s="26">
        <v>1</v>
      </c>
      <c r="C16" s="56" t="s">
        <v>20</v>
      </c>
      <c r="D16" s="23"/>
      <c r="E16" s="58"/>
      <c r="F16" s="24">
        <v>1</v>
      </c>
      <c r="G16" s="25">
        <f t="shared" si="0"/>
        <v>0</v>
      </c>
      <c r="H16" s="5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row>
    <row r="17" spans="2:218" s="4" customFormat="1" x14ac:dyDescent="0.3">
      <c r="B17" s="26">
        <v>1</v>
      </c>
      <c r="C17" s="56" t="s">
        <v>21</v>
      </c>
      <c r="D17" s="23"/>
      <c r="E17" s="58"/>
      <c r="F17" s="24">
        <v>0.5</v>
      </c>
      <c r="G17" s="25">
        <f t="shared" si="0"/>
        <v>0</v>
      </c>
      <c r="H17" s="54"/>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row>
    <row r="18" spans="2:218" s="4" customFormat="1" hidden="1" x14ac:dyDescent="0.3">
      <c r="B18" s="26"/>
      <c r="C18" s="56" t="s">
        <v>22</v>
      </c>
      <c r="D18" s="23"/>
      <c r="E18" s="58"/>
      <c r="F18" s="24"/>
      <c r="G18" s="25">
        <f t="shared" si="0"/>
        <v>0</v>
      </c>
      <c r="H18" s="5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row>
    <row r="19" spans="2:218" s="4" customFormat="1" hidden="1" x14ac:dyDescent="0.3">
      <c r="B19" s="26"/>
      <c r="C19" s="56" t="s">
        <v>23</v>
      </c>
      <c r="D19" s="23"/>
      <c r="E19" s="58"/>
      <c r="F19" s="24"/>
      <c r="G19" s="25">
        <f t="shared" si="0"/>
        <v>0</v>
      </c>
      <c r="H19" s="5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row>
    <row r="20" spans="2:218" s="4" customFormat="1" x14ac:dyDescent="0.3">
      <c r="B20" s="26">
        <v>1</v>
      </c>
      <c r="C20" s="56" t="s">
        <v>24</v>
      </c>
      <c r="D20" s="23"/>
      <c r="E20" s="58"/>
      <c r="F20" s="24">
        <v>0.5</v>
      </c>
      <c r="G20" s="25">
        <f t="shared" si="0"/>
        <v>0</v>
      </c>
      <c r="H20" s="5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row>
    <row r="21" spans="2:218" s="4" customFormat="1" x14ac:dyDescent="0.3">
      <c r="B21" s="27"/>
      <c r="C21" s="98" t="s">
        <v>25</v>
      </c>
      <c r="D21" s="99"/>
      <c r="E21" s="99"/>
      <c r="F21" s="100"/>
      <c r="G21" s="28">
        <f>SUM(G12:G20)</f>
        <v>0</v>
      </c>
      <c r="H21" s="5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row>
    <row r="22" spans="2:218" s="4" customFormat="1" x14ac:dyDescent="0.3">
      <c r="B22" s="29"/>
      <c r="C22" s="101" t="s">
        <v>26</v>
      </c>
      <c r="D22" s="102"/>
      <c r="E22" s="102"/>
      <c r="F22" s="103"/>
      <c r="G22" s="30"/>
      <c r="H22" s="5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row>
    <row r="23" spans="2:218" s="4" customFormat="1" ht="17.25" thickBot="1" x14ac:dyDescent="0.35">
      <c r="B23" s="31"/>
      <c r="C23" s="104" t="s">
        <v>27</v>
      </c>
      <c r="D23" s="105"/>
      <c r="E23" s="105"/>
      <c r="F23" s="106"/>
      <c r="G23" s="32">
        <f>ROUND(+G21*(G22),0)</f>
        <v>0</v>
      </c>
      <c r="H23" s="5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row>
    <row r="24" spans="2:218" s="4" customFormat="1" ht="12" customHeight="1" thickBot="1" x14ac:dyDescent="0.35">
      <c r="B24" s="115" t="s">
        <v>28</v>
      </c>
      <c r="C24" s="116"/>
      <c r="D24" s="116"/>
      <c r="E24" s="116"/>
      <c r="F24" s="116"/>
      <c r="G24" s="16">
        <v>11</v>
      </c>
      <c r="H24" s="5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row>
    <row r="25" spans="2:218" s="4" customFormat="1" x14ac:dyDescent="0.3">
      <c r="B25" s="17"/>
      <c r="C25" s="96" t="s">
        <v>15</v>
      </c>
      <c r="D25" s="96"/>
      <c r="E25" s="96"/>
      <c r="F25" s="96"/>
      <c r="G25" s="97"/>
      <c r="H25" s="54"/>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row>
    <row r="26" spans="2:218" s="4" customFormat="1" x14ac:dyDescent="0.3">
      <c r="B26" s="18"/>
      <c r="C26" s="20" t="s">
        <v>16</v>
      </c>
      <c r="D26" s="20"/>
      <c r="E26" s="20"/>
      <c r="F26" s="20"/>
      <c r="G26" s="21"/>
      <c r="H26" s="54"/>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row>
    <row r="27" spans="2:218" s="4" customFormat="1" x14ac:dyDescent="0.3">
      <c r="B27" s="26">
        <v>1</v>
      </c>
      <c r="C27" s="56" t="str">
        <f t="shared" ref="C27:C34" si="1">+C13</f>
        <v>Director de Interventoria (Especialista Pavimentos/Geotecnia)</v>
      </c>
      <c r="D27" s="23"/>
      <c r="E27" s="58"/>
      <c r="F27" s="24">
        <v>0.25</v>
      </c>
      <c r="G27" s="25">
        <f>+ROUND(B27*E27*F27*$G$24,0)</f>
        <v>0</v>
      </c>
      <c r="H27" s="5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row>
    <row r="28" spans="2:218" s="4" customFormat="1" x14ac:dyDescent="0.3">
      <c r="B28" s="26">
        <v>1</v>
      </c>
      <c r="C28" s="56" t="str">
        <f t="shared" si="1"/>
        <v>Profesional Ambiental</v>
      </c>
      <c r="D28" s="23"/>
      <c r="E28" s="58"/>
      <c r="F28" s="24">
        <v>1</v>
      </c>
      <c r="G28" s="25">
        <f t="shared" ref="G28:G34" si="2">+ROUND(B28*E28*F28*$G$24,0)</f>
        <v>0</v>
      </c>
      <c r="H28" s="54"/>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row>
    <row r="29" spans="2:218" s="4" customFormat="1" x14ac:dyDescent="0.3">
      <c r="B29" s="26">
        <v>1</v>
      </c>
      <c r="C29" s="56" t="str">
        <f t="shared" si="1"/>
        <v>Profesional Social</v>
      </c>
      <c r="D29" s="23"/>
      <c r="E29" s="58"/>
      <c r="F29" s="24">
        <v>1</v>
      </c>
      <c r="G29" s="25">
        <f t="shared" si="2"/>
        <v>0</v>
      </c>
      <c r="H29" s="5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row>
    <row r="30" spans="2:218" s="4" customFormat="1" x14ac:dyDescent="0.3">
      <c r="B30" s="26">
        <v>1</v>
      </c>
      <c r="C30" s="56" t="str">
        <f t="shared" si="1"/>
        <v>Profesional Civil (Residente de Interventoria)</v>
      </c>
      <c r="D30" s="23"/>
      <c r="E30" s="58"/>
      <c r="F30" s="24">
        <v>1</v>
      </c>
      <c r="G30" s="25">
        <f t="shared" si="2"/>
        <v>0</v>
      </c>
      <c r="H30" s="5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row>
    <row r="31" spans="2:218" s="4" customFormat="1" x14ac:dyDescent="0.3">
      <c r="B31" s="26">
        <v>1</v>
      </c>
      <c r="C31" s="56" t="str">
        <f t="shared" si="1"/>
        <v>Profesional HSE</v>
      </c>
      <c r="D31" s="23"/>
      <c r="E31" s="58"/>
      <c r="F31" s="24">
        <v>1</v>
      </c>
      <c r="G31" s="25">
        <f t="shared" si="2"/>
        <v>0</v>
      </c>
      <c r="H31" s="5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row>
    <row r="32" spans="2:218" s="4" customFormat="1" x14ac:dyDescent="0.3">
      <c r="B32" s="26">
        <v>1</v>
      </c>
      <c r="C32" s="56" t="str">
        <f t="shared" si="1"/>
        <v>Topografo</v>
      </c>
      <c r="D32" s="23"/>
      <c r="E32" s="58"/>
      <c r="F32" s="24">
        <v>1</v>
      </c>
      <c r="G32" s="25">
        <f t="shared" si="2"/>
        <v>0</v>
      </c>
      <c r="H32" s="5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row>
    <row r="33" spans="2:218" s="4" customFormat="1" x14ac:dyDescent="0.3">
      <c r="B33" s="26">
        <v>1</v>
      </c>
      <c r="C33" s="56" t="str">
        <f t="shared" si="1"/>
        <v>Cadenero</v>
      </c>
      <c r="D33" s="23"/>
      <c r="E33" s="58"/>
      <c r="F33" s="24">
        <v>1</v>
      </c>
      <c r="G33" s="25">
        <f t="shared" si="2"/>
        <v>0</v>
      </c>
      <c r="H33" s="5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row>
    <row r="34" spans="2:218" s="4" customFormat="1" x14ac:dyDescent="0.3">
      <c r="B34" s="26">
        <v>1</v>
      </c>
      <c r="C34" s="56" t="str">
        <f t="shared" si="1"/>
        <v>Profesional Control Documental</v>
      </c>
      <c r="D34" s="23"/>
      <c r="E34" s="58"/>
      <c r="F34" s="24">
        <v>1</v>
      </c>
      <c r="G34" s="25">
        <f t="shared" si="2"/>
        <v>0</v>
      </c>
      <c r="H34" s="54"/>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row>
    <row r="35" spans="2:218" s="4" customFormat="1" x14ac:dyDescent="0.3">
      <c r="B35" s="27"/>
      <c r="C35" s="98" t="s">
        <v>25</v>
      </c>
      <c r="D35" s="99"/>
      <c r="E35" s="99"/>
      <c r="F35" s="100"/>
      <c r="G35" s="28">
        <f>SUM(G26:G34)</f>
        <v>0</v>
      </c>
      <c r="H35" s="54"/>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row>
    <row r="36" spans="2:218" s="4" customFormat="1" x14ac:dyDescent="0.3">
      <c r="B36" s="29"/>
      <c r="C36" s="101" t="s">
        <v>26</v>
      </c>
      <c r="D36" s="102"/>
      <c r="E36" s="102"/>
      <c r="F36" s="103"/>
      <c r="G36" s="59"/>
      <c r="H36" s="5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row>
    <row r="37" spans="2:218" s="4" customFormat="1" ht="17.25" thickBot="1" x14ac:dyDescent="0.35">
      <c r="B37" s="31"/>
      <c r="C37" s="104" t="s">
        <v>29</v>
      </c>
      <c r="D37" s="105"/>
      <c r="E37" s="105"/>
      <c r="F37" s="106"/>
      <c r="G37" s="32">
        <f>ROUND(+G35*(G36),0)</f>
        <v>0</v>
      </c>
      <c r="H37" s="5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row>
    <row r="38" spans="2:218" s="4" customFormat="1" ht="12" customHeight="1" thickBot="1" x14ac:dyDescent="0.35">
      <c r="B38" s="115" t="s">
        <v>30</v>
      </c>
      <c r="C38" s="116"/>
      <c r="D38" s="116"/>
      <c r="E38" s="116"/>
      <c r="F38" s="116"/>
      <c r="G38" s="16">
        <v>1.5</v>
      </c>
      <c r="H38" s="54"/>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row>
    <row r="39" spans="2:218" s="4" customFormat="1" x14ac:dyDescent="0.3">
      <c r="B39" s="17"/>
      <c r="C39" s="96" t="s">
        <v>15</v>
      </c>
      <c r="D39" s="96"/>
      <c r="E39" s="96"/>
      <c r="F39" s="96"/>
      <c r="G39" s="97"/>
      <c r="H39" s="54"/>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row>
    <row r="40" spans="2:218" s="4" customFormat="1" x14ac:dyDescent="0.3">
      <c r="B40" s="18"/>
      <c r="C40" s="20" t="s">
        <v>16</v>
      </c>
      <c r="D40" s="20"/>
      <c r="E40" s="20"/>
      <c r="F40" s="20"/>
      <c r="G40" s="21"/>
      <c r="H40" s="5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row>
    <row r="41" spans="2:218" s="4" customFormat="1" x14ac:dyDescent="0.3">
      <c r="B41" s="26">
        <v>1</v>
      </c>
      <c r="C41" s="56" t="str">
        <f t="shared" ref="C41:C48" si="3">+C27</f>
        <v>Director de Interventoria (Especialista Pavimentos/Geotecnia)</v>
      </c>
      <c r="D41" s="23"/>
      <c r="E41" s="58"/>
      <c r="F41" s="24">
        <v>0.25</v>
      </c>
      <c r="G41" s="25">
        <f>+ROUND(B41*E41*F41*$G$38,0)</f>
        <v>0</v>
      </c>
      <c r="H41" s="5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row>
    <row r="42" spans="2:218" s="4" customFormat="1" x14ac:dyDescent="0.3">
      <c r="B42" s="26">
        <v>1</v>
      </c>
      <c r="C42" s="56" t="str">
        <f t="shared" si="3"/>
        <v>Profesional Ambiental</v>
      </c>
      <c r="D42" s="23"/>
      <c r="E42" s="58"/>
      <c r="F42" s="24">
        <v>0.25</v>
      </c>
      <c r="G42" s="25">
        <f t="shared" ref="G42:G48" si="4">+ROUND(B42*E42*F42*$G$38,0)</f>
        <v>0</v>
      </c>
      <c r="H42" s="5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row>
    <row r="43" spans="2:218" s="4" customFormat="1" x14ac:dyDescent="0.3">
      <c r="B43" s="26">
        <v>1</v>
      </c>
      <c r="C43" s="56" t="str">
        <f t="shared" si="3"/>
        <v>Profesional Social</v>
      </c>
      <c r="D43" s="23"/>
      <c r="E43" s="58"/>
      <c r="F43" s="24">
        <v>0.25</v>
      </c>
      <c r="G43" s="25">
        <f t="shared" si="4"/>
        <v>0</v>
      </c>
      <c r="H43" s="54"/>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row>
    <row r="44" spans="2:218" s="4" customFormat="1" x14ac:dyDescent="0.3">
      <c r="B44" s="26">
        <v>1</v>
      </c>
      <c r="C44" s="56" t="str">
        <f t="shared" si="3"/>
        <v>Profesional Civil (Residente de Interventoria)</v>
      </c>
      <c r="D44" s="23"/>
      <c r="E44" s="58"/>
      <c r="F44" s="24">
        <v>1</v>
      </c>
      <c r="G44" s="25">
        <f t="shared" si="4"/>
        <v>0</v>
      </c>
      <c r="H44" s="54"/>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row>
    <row r="45" spans="2:218" s="4" customFormat="1" x14ac:dyDescent="0.3">
      <c r="B45" s="26">
        <v>1</v>
      </c>
      <c r="C45" s="56" t="str">
        <f t="shared" si="3"/>
        <v>Profesional HSE</v>
      </c>
      <c r="D45" s="23"/>
      <c r="E45" s="58"/>
      <c r="F45" s="24">
        <v>0.5</v>
      </c>
      <c r="G45" s="25">
        <f t="shared" si="4"/>
        <v>0</v>
      </c>
      <c r="H45" s="54"/>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row>
    <row r="46" spans="2:218" s="4" customFormat="1" hidden="1" x14ac:dyDescent="0.3">
      <c r="B46" s="61"/>
      <c r="C46" s="56" t="str">
        <f t="shared" si="3"/>
        <v>Topografo</v>
      </c>
      <c r="D46" s="23"/>
      <c r="E46" s="58"/>
      <c r="F46" s="33">
        <v>0.5</v>
      </c>
      <c r="G46" s="25">
        <f t="shared" si="4"/>
        <v>0</v>
      </c>
      <c r="H46" s="54"/>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row>
    <row r="47" spans="2:218" s="4" customFormat="1" hidden="1" x14ac:dyDescent="0.3">
      <c r="B47" s="61"/>
      <c r="C47" s="56" t="str">
        <f t="shared" si="3"/>
        <v>Cadenero</v>
      </c>
      <c r="D47" s="23"/>
      <c r="E47" s="58"/>
      <c r="F47" s="33">
        <v>0.5</v>
      </c>
      <c r="G47" s="25">
        <f t="shared" si="4"/>
        <v>0</v>
      </c>
      <c r="H47" s="54"/>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row>
    <row r="48" spans="2:218" s="4" customFormat="1" x14ac:dyDescent="0.3">
      <c r="B48" s="61">
        <v>1</v>
      </c>
      <c r="C48" s="56" t="str">
        <f t="shared" si="3"/>
        <v>Profesional Control Documental</v>
      </c>
      <c r="D48" s="23"/>
      <c r="E48" s="58"/>
      <c r="F48" s="33">
        <v>0.5</v>
      </c>
      <c r="G48" s="25">
        <f t="shared" si="4"/>
        <v>0</v>
      </c>
      <c r="H48" s="54"/>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row>
    <row r="49" spans="2:218" s="4" customFormat="1" x14ac:dyDescent="0.3">
      <c r="B49" s="27"/>
      <c r="C49" s="98" t="s">
        <v>25</v>
      </c>
      <c r="D49" s="99"/>
      <c r="E49" s="99"/>
      <c r="F49" s="100"/>
      <c r="G49" s="28">
        <f>SUM(G40:G48)</f>
        <v>0</v>
      </c>
      <c r="H49" s="54"/>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row>
    <row r="50" spans="2:218" s="4" customFormat="1" x14ac:dyDescent="0.3">
      <c r="B50" s="29"/>
      <c r="C50" s="101" t="s">
        <v>26</v>
      </c>
      <c r="D50" s="102"/>
      <c r="E50" s="102"/>
      <c r="F50" s="103"/>
      <c r="G50" s="59"/>
      <c r="H50" s="54"/>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row>
    <row r="51" spans="2:218" s="4" customFormat="1" ht="17.25" thickBot="1" x14ac:dyDescent="0.35">
      <c r="B51" s="31"/>
      <c r="C51" s="104" t="s">
        <v>31</v>
      </c>
      <c r="D51" s="105"/>
      <c r="E51" s="105"/>
      <c r="F51" s="106"/>
      <c r="G51" s="32">
        <f>ROUND(+G49*(G50),0)</f>
        <v>0</v>
      </c>
      <c r="H51" s="54"/>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row>
    <row r="52" spans="2:218" s="4" customFormat="1" ht="10.5" customHeight="1" x14ac:dyDescent="0.3">
      <c r="B52" s="107" t="s">
        <v>71</v>
      </c>
      <c r="C52" s="108"/>
      <c r="D52" s="108"/>
      <c r="E52" s="108"/>
      <c r="F52" s="109"/>
      <c r="G52" s="113">
        <f>+G51+G37+G23</f>
        <v>0</v>
      </c>
      <c r="H52" s="54"/>
      <c r="I52" s="63"/>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row>
    <row r="53" spans="2:218" s="4" customFormat="1" ht="10.5" customHeight="1" thickBot="1" x14ac:dyDescent="0.35">
      <c r="B53" s="110"/>
      <c r="C53" s="111"/>
      <c r="D53" s="111"/>
      <c r="E53" s="111"/>
      <c r="F53" s="112"/>
      <c r="G53" s="114"/>
      <c r="H53" s="54"/>
      <c r="I53" s="64"/>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row>
    <row r="54" spans="2:218" s="4" customFormat="1" x14ac:dyDescent="0.3">
      <c r="B54" s="87" t="s">
        <v>2</v>
      </c>
      <c r="C54" s="89" t="s">
        <v>32</v>
      </c>
      <c r="D54" s="91" t="s">
        <v>33</v>
      </c>
      <c r="E54" s="60" t="s">
        <v>34</v>
      </c>
      <c r="F54" s="93" t="s">
        <v>35</v>
      </c>
      <c r="G54" s="34" t="s">
        <v>6</v>
      </c>
      <c r="H54" s="54"/>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row>
    <row r="55" spans="2:218" s="4" customFormat="1" x14ac:dyDescent="0.3">
      <c r="B55" s="88"/>
      <c r="C55" s="89"/>
      <c r="D55" s="91"/>
      <c r="E55" s="10" t="s">
        <v>36</v>
      </c>
      <c r="F55" s="94"/>
      <c r="G55" s="11" t="s">
        <v>9</v>
      </c>
      <c r="H55" s="54"/>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row>
    <row r="56" spans="2:218" s="4" customFormat="1" ht="17.25" thickBot="1" x14ac:dyDescent="0.35">
      <c r="B56" s="35" t="s">
        <v>37</v>
      </c>
      <c r="C56" s="90"/>
      <c r="D56" s="92"/>
      <c r="E56" s="14" t="s">
        <v>38</v>
      </c>
      <c r="F56" s="14" t="s">
        <v>39</v>
      </c>
      <c r="G56" s="15" t="s">
        <v>40</v>
      </c>
      <c r="H56" s="5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row>
    <row r="57" spans="2:218" s="4" customFormat="1" x14ac:dyDescent="0.3">
      <c r="B57" s="29"/>
      <c r="C57" s="36" t="s">
        <v>41</v>
      </c>
      <c r="D57" s="20"/>
      <c r="E57" s="37"/>
      <c r="F57" s="38"/>
      <c r="G57" s="39"/>
      <c r="H57" s="54"/>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row>
    <row r="58" spans="2:218" s="4" customFormat="1" ht="24" customHeight="1" x14ac:dyDescent="0.3">
      <c r="B58" s="40">
        <v>1</v>
      </c>
      <c r="C58" s="41" t="s">
        <v>42</v>
      </c>
      <c r="D58" s="42" t="s">
        <v>43</v>
      </c>
      <c r="E58" s="68"/>
      <c r="F58" s="69"/>
      <c r="G58" s="43">
        <f>ROUND(F58*E58,0)</f>
        <v>0</v>
      </c>
      <c r="H58" s="54"/>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row>
    <row r="59" spans="2:218" s="4" customFormat="1" ht="24" customHeight="1" x14ac:dyDescent="0.3">
      <c r="B59" s="40">
        <v>1</v>
      </c>
      <c r="C59" s="41" t="s">
        <v>44</v>
      </c>
      <c r="D59" s="42" t="s">
        <v>43</v>
      </c>
      <c r="E59" s="68"/>
      <c r="F59" s="70"/>
      <c r="G59" s="43">
        <f>ROUND(F59*E59,0)</f>
        <v>0</v>
      </c>
      <c r="H59" s="54"/>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row>
    <row r="60" spans="2:218" s="4" customFormat="1" ht="24" customHeight="1" thickBot="1" x14ac:dyDescent="0.35">
      <c r="B60" s="44">
        <v>1</v>
      </c>
      <c r="C60" s="65" t="s">
        <v>55</v>
      </c>
      <c r="D60" s="66" t="s">
        <v>56</v>
      </c>
      <c r="E60" s="71"/>
      <c r="F60" s="72"/>
      <c r="G60" s="67">
        <f>+E60*F60</f>
        <v>0</v>
      </c>
      <c r="H60" s="54"/>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row>
    <row r="61" spans="2:218" s="4" customFormat="1" ht="19.5" customHeight="1" x14ac:dyDescent="0.3">
      <c r="B61" s="45"/>
      <c r="C61" s="95" t="s">
        <v>45</v>
      </c>
      <c r="D61" s="95"/>
      <c r="E61" s="95"/>
      <c r="F61" s="95"/>
      <c r="G61" s="46">
        <f>SUM(G58:G60)</f>
        <v>0</v>
      </c>
      <c r="H61" s="54"/>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row>
    <row r="62" spans="2:218" s="4" customFormat="1" ht="19.5" customHeight="1" x14ac:dyDescent="0.3">
      <c r="B62" s="47"/>
      <c r="C62" s="82" t="s">
        <v>46</v>
      </c>
      <c r="D62" s="82"/>
      <c r="E62" s="82"/>
      <c r="F62" s="82"/>
      <c r="G62" s="48">
        <f>+G61+G52</f>
        <v>0</v>
      </c>
      <c r="H62" s="5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row>
    <row r="63" spans="2:218" s="4" customFormat="1" ht="19.5" customHeight="1" x14ac:dyDescent="0.3">
      <c r="B63" s="47"/>
      <c r="C63" s="82" t="s">
        <v>47</v>
      </c>
      <c r="D63" s="82"/>
      <c r="E63" s="82"/>
      <c r="F63" s="82"/>
      <c r="G63" s="48">
        <f>+ROUND(G62*0.19,0)</f>
        <v>0</v>
      </c>
      <c r="H63" s="54"/>
      <c r="I63" s="1"/>
      <c r="J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row>
    <row r="64" spans="2:218" s="4" customFormat="1" ht="19.5" customHeight="1" x14ac:dyDescent="0.3">
      <c r="B64" s="47"/>
      <c r="C64" s="82" t="s">
        <v>57</v>
      </c>
      <c r="D64" s="82"/>
      <c r="E64" s="82"/>
      <c r="F64" s="82"/>
      <c r="G64" s="48">
        <v>5227239</v>
      </c>
      <c r="H64" s="54"/>
      <c r="I64" s="1"/>
      <c r="J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row>
    <row r="65" spans="2:218" s="4" customFormat="1" ht="19.5" customHeight="1" thickBot="1" x14ac:dyDescent="0.35">
      <c r="B65" s="49"/>
      <c r="C65" s="83" t="s">
        <v>52</v>
      </c>
      <c r="D65" s="83"/>
      <c r="E65" s="83"/>
      <c r="F65" s="83"/>
      <c r="G65" s="50">
        <f>+G63+G62+G64</f>
        <v>5227239</v>
      </c>
      <c r="H65" s="54"/>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row>
    <row r="66" spans="2:218" s="4" customFormat="1" x14ac:dyDescent="0.3">
      <c r="B66" s="84" t="s">
        <v>48</v>
      </c>
      <c r="C66" s="85"/>
      <c r="D66" s="85"/>
      <c r="E66" s="85"/>
      <c r="F66" s="85"/>
      <c r="G66" s="86"/>
      <c r="H66" s="54"/>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row>
    <row r="67" spans="2:218" ht="34.5" customHeight="1" x14ac:dyDescent="0.3">
      <c r="B67" s="73" t="s">
        <v>49</v>
      </c>
      <c r="C67" s="74"/>
      <c r="D67" s="74"/>
      <c r="E67" s="74"/>
      <c r="F67" s="74"/>
      <c r="G67" s="75"/>
    </row>
    <row r="68" spans="2:218" s="4" customFormat="1" ht="21" customHeight="1" x14ac:dyDescent="0.3">
      <c r="B68" s="76" t="s">
        <v>50</v>
      </c>
      <c r="C68" s="77"/>
      <c r="D68" s="77"/>
      <c r="E68" s="77"/>
      <c r="F68" s="77"/>
      <c r="G68" s="78"/>
      <c r="H68" s="54"/>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row>
    <row r="69" spans="2:218" s="4" customFormat="1" ht="24" customHeight="1" x14ac:dyDescent="0.3">
      <c r="B69" s="73" t="s">
        <v>51</v>
      </c>
      <c r="C69" s="74"/>
      <c r="D69" s="74"/>
      <c r="E69" s="74"/>
      <c r="F69" s="74"/>
      <c r="G69" s="75"/>
      <c r="H69" s="54"/>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row>
    <row r="70" spans="2:218" s="4" customFormat="1" ht="37.5" customHeight="1" x14ac:dyDescent="0.3">
      <c r="B70" s="79" t="s">
        <v>58</v>
      </c>
      <c r="C70" s="80"/>
      <c r="D70" s="80"/>
      <c r="E70" s="80"/>
      <c r="F70" s="80"/>
      <c r="G70" s="81"/>
      <c r="H70" s="54"/>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row>
    <row r="71" spans="2:218" s="4" customFormat="1" ht="33" customHeight="1" x14ac:dyDescent="0.3">
      <c r="B71" s="76" t="s">
        <v>59</v>
      </c>
      <c r="C71" s="77"/>
      <c r="D71" s="77"/>
      <c r="E71" s="77"/>
      <c r="F71" s="77"/>
      <c r="G71" s="78"/>
      <c r="H71" s="54"/>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row>
    <row r="72" spans="2:218" s="4" customFormat="1" ht="25.5" customHeight="1" x14ac:dyDescent="0.3">
      <c r="B72" s="76" t="s">
        <v>60</v>
      </c>
      <c r="C72" s="77"/>
      <c r="D72" s="77"/>
      <c r="E72" s="77"/>
      <c r="F72" s="77"/>
      <c r="G72" s="78"/>
      <c r="H72" s="54"/>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row>
    <row r="73" spans="2:218" s="51" customFormat="1" ht="25.5" customHeight="1" x14ac:dyDescent="0.3">
      <c r="B73" s="76" t="s">
        <v>61</v>
      </c>
      <c r="C73" s="77"/>
      <c r="D73" s="77"/>
      <c r="E73" s="77"/>
      <c r="F73" s="77"/>
      <c r="G73" s="78"/>
      <c r="H73" s="54"/>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row>
    <row r="74" spans="2:218" s="51" customFormat="1" ht="27" customHeight="1" x14ac:dyDescent="0.3">
      <c r="B74" s="73" t="s">
        <v>62</v>
      </c>
      <c r="C74" s="74"/>
      <c r="D74" s="74"/>
      <c r="E74" s="74"/>
      <c r="F74" s="74"/>
      <c r="G74" s="75"/>
      <c r="H74" s="54"/>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row>
    <row r="75" spans="2:218" s="51" customFormat="1" ht="21" customHeight="1" x14ac:dyDescent="0.3">
      <c r="B75" s="73" t="s">
        <v>63</v>
      </c>
      <c r="C75" s="74"/>
      <c r="D75" s="74"/>
      <c r="E75" s="74"/>
      <c r="F75" s="74"/>
      <c r="G75" s="75"/>
      <c r="H75" s="54"/>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row>
    <row r="76" spans="2:218" ht="39.75" customHeight="1" x14ac:dyDescent="0.3">
      <c r="B76" s="73" t="s">
        <v>64</v>
      </c>
      <c r="C76" s="74"/>
      <c r="D76" s="74"/>
      <c r="E76" s="74"/>
      <c r="F76" s="74"/>
      <c r="G76" s="75"/>
    </row>
    <row r="77" spans="2:218" ht="29.25" customHeight="1" x14ac:dyDescent="0.3">
      <c r="B77" s="73" t="s">
        <v>65</v>
      </c>
      <c r="C77" s="74"/>
      <c r="D77" s="74"/>
      <c r="E77" s="74"/>
      <c r="F77" s="74"/>
      <c r="G77" s="75"/>
    </row>
    <row r="78" spans="2:218" ht="21" customHeight="1" x14ac:dyDescent="0.3">
      <c r="B78" s="73" t="s">
        <v>66</v>
      </c>
      <c r="C78" s="74"/>
      <c r="D78" s="74"/>
      <c r="E78" s="74"/>
      <c r="F78" s="74"/>
      <c r="G78" s="75"/>
    </row>
    <row r="79" spans="2:218" x14ac:dyDescent="0.3">
      <c r="B79" s="73" t="s">
        <v>67</v>
      </c>
      <c r="C79" s="74"/>
      <c r="D79" s="74"/>
      <c r="E79" s="74"/>
      <c r="F79" s="74"/>
      <c r="G79" s="75"/>
    </row>
    <row r="80" spans="2:218" x14ac:dyDescent="0.3">
      <c r="B80" s="73" t="s">
        <v>68</v>
      </c>
      <c r="C80" s="74"/>
      <c r="D80" s="74"/>
      <c r="E80" s="74"/>
      <c r="F80" s="74"/>
      <c r="G80" s="75"/>
    </row>
    <row r="81" spans="2:7" x14ac:dyDescent="0.3">
      <c r="B81" s="131" t="s">
        <v>69</v>
      </c>
      <c r="C81" s="132"/>
      <c r="D81" s="132"/>
      <c r="E81" s="132"/>
      <c r="F81" s="132"/>
      <c r="G81" s="133"/>
    </row>
    <row r="82" spans="2:7" ht="37.5" customHeight="1" thickBot="1" x14ac:dyDescent="0.35">
      <c r="B82" s="134" t="s">
        <v>70</v>
      </c>
      <c r="C82" s="135"/>
      <c r="D82" s="135"/>
      <c r="E82" s="135"/>
      <c r="F82" s="135"/>
      <c r="G82" s="136"/>
    </row>
    <row r="84" spans="2:7" x14ac:dyDescent="0.3">
      <c r="B84" s="137" t="s">
        <v>72</v>
      </c>
      <c r="C84" s="138"/>
      <c r="D84" s="138"/>
      <c r="E84" s="139"/>
      <c r="F84" s="140"/>
      <c r="G84" s="140"/>
    </row>
    <row r="85" spans="2:7" x14ac:dyDescent="0.3">
      <c r="B85" s="141"/>
      <c r="C85" s="142"/>
      <c r="D85" s="138"/>
      <c r="E85" s="143"/>
      <c r="F85" s="144"/>
      <c r="G85" s="144"/>
    </row>
    <row r="86" spans="2:7" x14ac:dyDescent="0.3">
      <c r="B86" s="145"/>
      <c r="C86" s="146" t="s">
        <v>74</v>
      </c>
      <c r="D86" s="146"/>
      <c r="E86" s="147" t="s">
        <v>73</v>
      </c>
      <c r="F86" s="147"/>
      <c r="G86" s="147"/>
    </row>
  </sheetData>
  <sheetProtection algorithmName="SHA-512" hashValue="sQThfnKIxSk7mXX0KfvvWGXHm0NAyToHPZgsY/SUmmzxfURQG0nSuMTyX6yCZxjThIE37cefjvOW6AnbrRlPwQ==" saltValue="VIVWmPfXAr2sIOFKYpgEYw==" spinCount="100000" sheet="1" objects="1" scenarios="1"/>
  <protectedRanges>
    <protectedRange algorithmName="SHA-512" hashValue="5FRjzaT2qtW3cJw/2GBhwl+sKcO6DvtiZS0H1cMHWD6dxtiUh/5vrGC35H9ELlkJCnvWJ4qU1al6UViGsCbreQ==" saltValue="aTXStziJ+xzLQmDcmK0LcA==" spinCount="100000" sqref="H67" name="ETAPA 3_1" securityDescriptor="O:WDG:WDD:(A;;CC;;;BU)"/>
    <protectedRange algorithmName="SHA-512" hashValue="wcY10QtZ9yEyeIPvw3ybCiRQFkot67Gw82CrPcHCtI1M68PTYi2fo5Feib1JbOAymbFTvMzZi/rhAfAlSnWnnw==" saltValue="Zg3Yg+7KbxrwY8/qnxlkQg==" spinCount="100000" sqref="H46" name="ETAPA 2_1" securityDescriptor="O:WDG:WDD:(A;;CC;;;BU)"/>
    <protectedRange algorithmName="SHA-512" hashValue="OHjc/erdaQN536AqkMXeXgAEGFYRArf8le9gIhDVmt47NOSTWs17e9evc+sYv3EvnSMXXscupQzFsJuVPE1srA==" saltValue="hNg0aQYtCIo7UqKKsKkGXg==" spinCount="100000" sqref="H27" name="ETAPA 1_1" securityDescriptor="O:WDG:WDD:(A;;CC;;;BU)"/>
  </protectedRanges>
  <mergeCells count="51">
    <mergeCell ref="B82:G82"/>
    <mergeCell ref="E86:G86"/>
    <mergeCell ref="C22:F22"/>
    <mergeCell ref="C23:F23"/>
    <mergeCell ref="B38:F38"/>
    <mergeCell ref="B80:G80"/>
    <mergeCell ref="B81:G81"/>
    <mergeCell ref="B74:G74"/>
    <mergeCell ref="B75:G75"/>
    <mergeCell ref="B76:G76"/>
    <mergeCell ref="B77:G77"/>
    <mergeCell ref="B78:G78"/>
    <mergeCell ref="B79:G79"/>
    <mergeCell ref="B72:G72"/>
    <mergeCell ref="B73:G73"/>
    <mergeCell ref="B7:B8"/>
    <mergeCell ref="C7:D9"/>
    <mergeCell ref="B10:F10"/>
    <mergeCell ref="C11:G11"/>
    <mergeCell ref="C21:F21"/>
    <mergeCell ref="B1:G1"/>
    <mergeCell ref="B2:G2"/>
    <mergeCell ref="B3:E3"/>
    <mergeCell ref="F3:G3"/>
    <mergeCell ref="B5:G5"/>
    <mergeCell ref="B24:F24"/>
    <mergeCell ref="C25:G25"/>
    <mergeCell ref="C35:F35"/>
    <mergeCell ref="C36:F36"/>
    <mergeCell ref="C37:F37"/>
    <mergeCell ref="C39:G39"/>
    <mergeCell ref="C49:F49"/>
    <mergeCell ref="C50:F50"/>
    <mergeCell ref="C51:F51"/>
    <mergeCell ref="B52:F53"/>
    <mergeCell ref="G52:G53"/>
    <mergeCell ref="B54:B55"/>
    <mergeCell ref="C54:C56"/>
    <mergeCell ref="D54:D56"/>
    <mergeCell ref="F54:F55"/>
    <mergeCell ref="C61:F61"/>
    <mergeCell ref="C62:F62"/>
    <mergeCell ref="C63:F63"/>
    <mergeCell ref="C64:F64"/>
    <mergeCell ref="C65:F65"/>
    <mergeCell ref="B66:G66"/>
    <mergeCell ref="B67:G67"/>
    <mergeCell ref="B68:G68"/>
    <mergeCell ref="B69:G69"/>
    <mergeCell ref="B70:G70"/>
    <mergeCell ref="B71:G71"/>
  </mergeCells>
  <printOptions horizontalCentered="1"/>
  <pageMargins left="0.19685039370078741" right="0.19685039370078741" top="0.19685039370078741" bottom="0.19685039370078741" header="0.31496062992125984" footer="0.31496062992125984"/>
  <pageSetup paperSize="5"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CUBARRAL</vt:lpstr>
      <vt:lpstr>CUBARRAL!Área_de_impresión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Pérez</dc:creator>
  <cp:lastModifiedBy>Andrea Pérez</cp:lastModifiedBy>
  <cp:lastPrinted>2020-07-07T23:28:39Z</cp:lastPrinted>
  <dcterms:created xsi:type="dcterms:W3CDTF">2020-07-07T22:59:22Z</dcterms:created>
  <dcterms:modified xsi:type="dcterms:W3CDTF">2020-07-15T17:31:25Z</dcterms:modified>
</cp:coreProperties>
</file>