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yuly.a.perez\Documents\4. Proyectos_OPI_2019\2. LICITACIONES\1. LICITACION INTERVENTORÍA VIAS 2019\2. OFRECIMIENTO ECONOMICO INTERVENTORIA\Versión en Blanco\"/>
    </mc:Choice>
  </mc:AlternateContent>
  <xr:revisionPtr revIDLastSave="0" documentId="13_ncr:1_{F51DBD69-84A5-43A6-9CA4-9AB78FB60967}" xr6:coauthVersionLast="45" xr6:coauthVersionMax="45" xr10:uidLastSave="{00000000-0000-0000-0000-000000000000}"/>
  <bookViews>
    <workbookView xWindow="-21720" yWindow="-120" windowWidth="21840" windowHeight="13140" xr2:uid="{DC6D7019-D36F-4267-8DB5-52CCD078B87B}"/>
  </bookViews>
  <sheets>
    <sheet name="CUBARRA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[1]!absc</definedName>
    <definedName name="_PJ50">#REF!</definedName>
    <definedName name="_pj51">#REF!</definedName>
    <definedName name="A">#REF!</definedName>
    <definedName name="A_impresión_IM">#REF!</definedName>
    <definedName name="absc">#N/A</definedName>
    <definedName name="adoq">[2]!absc</definedName>
    <definedName name="alc">[3]!absc</definedName>
    <definedName name="AÑOWUIE">'[4]Res-Accide-10'!$R$2:$R$7</definedName>
    <definedName name="APU">[5]!absc</definedName>
    <definedName name="APU221.1">#REF!</definedName>
    <definedName name="APU221.2">#REF!</definedName>
    <definedName name="_xlnm.Print_Area" localSheetId="0">CUBARRAL!$A$1:$H$87</definedName>
    <definedName name="_xlnm.Print_Area">#REF!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[10]!absc</definedName>
    <definedName name="LOCA1">[5]!absc</definedName>
    <definedName name="MAL">'[11]Estado Resumen'!#REF!&lt;2.5</definedName>
    <definedName name="MALO">'[12]ESTADO VÍA-CRIT.TECNICO'!#REF!&lt;2.5</definedName>
    <definedName name="MAT">#REF!</definedName>
    <definedName name="NM">#REF!</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0" i="1" l="1"/>
  <c r="G59" i="1"/>
  <c r="G58" i="1"/>
  <c r="C48" i="1"/>
  <c r="G45" i="1"/>
  <c r="C43" i="1"/>
  <c r="C34" i="1"/>
  <c r="C33" i="1"/>
  <c r="C47" i="1" s="1"/>
  <c r="C32" i="1"/>
  <c r="C46" i="1" s="1"/>
  <c r="G31" i="1"/>
  <c r="C31" i="1"/>
  <c r="C45" i="1" s="1"/>
  <c r="G44" i="1"/>
  <c r="C30" i="1"/>
  <c r="C44" i="1" s="1"/>
  <c r="G43" i="1"/>
  <c r="C29" i="1"/>
  <c r="G42" i="1"/>
  <c r="C28" i="1"/>
  <c r="C42" i="1" s="1"/>
  <c r="G41" i="1"/>
  <c r="C27" i="1"/>
  <c r="C41" i="1" s="1"/>
  <c r="G17" i="1"/>
  <c r="G16" i="1"/>
  <c r="G15" i="1"/>
  <c r="G14" i="1"/>
  <c r="G13" i="1"/>
  <c r="F3" i="1"/>
  <c r="G61" i="1" l="1"/>
  <c r="G29" i="1"/>
  <c r="G34" i="1"/>
  <c r="G48" i="1"/>
  <c r="G32" i="1"/>
  <c r="G46" i="1"/>
  <c r="G47" i="1"/>
  <c r="G33" i="1"/>
  <c r="G18" i="1"/>
  <c r="G21" i="1" s="1"/>
  <c r="G23" i="1" s="1"/>
  <c r="G27" i="1"/>
  <c r="G19" i="1"/>
  <c r="G30" i="1"/>
  <c r="G20" i="1"/>
  <c r="G28" i="1"/>
  <c r="G49" i="1" l="1"/>
  <c r="G51" i="1" s="1"/>
  <c r="G35" i="1"/>
  <c r="G37" i="1" s="1"/>
  <c r="G52" i="1" l="1"/>
  <c r="G62" i="1" l="1"/>
  <c r="G63" i="1" s="1"/>
  <c r="G65" i="1" s="1"/>
</calcChain>
</file>

<file path=xl/sharedStrings.xml><?xml version="1.0" encoding="utf-8"?>
<sst xmlns="http://schemas.openxmlformats.org/spreadsheetml/2006/main" count="87" uniqueCount="75">
  <si>
    <t>PAVIMENTACIÓN EN CONCRETO RÍGIDO DEL BARRIO EL PORVENIR EN EL 
MUNICIPIO DE CUBARRAL A DESARROLLARSE EN EL MUNICIPIO DE CUBARRAL, DEL DEPARTAMENTO DE META</t>
  </si>
  <si>
    <t>FORMULARIO No. 1</t>
  </si>
  <si>
    <t>CANT.</t>
  </si>
  <si>
    <t>CARGO / OFICIO</t>
  </si>
  <si>
    <t>COSTOS</t>
  </si>
  <si>
    <t>PARTICIPACIÓN</t>
  </si>
  <si>
    <t>VALOR</t>
  </si>
  <si>
    <t>DE PERSONAL</t>
  </si>
  <si>
    <t>(h-mes)</t>
  </si>
  <si>
    <t>PARCIAL ($)</t>
  </si>
  <si>
    <t>(1)</t>
  </si>
  <si>
    <t>(2)</t>
  </si>
  <si>
    <t>(3)</t>
  </si>
  <si>
    <r>
      <t>(1)*(2)*(3) =</t>
    </r>
    <r>
      <rPr>
        <b/>
        <sz val="8"/>
        <color indexed="12"/>
        <rFont val="Arial"/>
        <family val="2"/>
      </rPr>
      <t xml:space="preserve"> (4)</t>
    </r>
  </si>
  <si>
    <t>ETAPA 1: PREVIA EN MESES</t>
  </si>
  <si>
    <t xml:space="preserve">COSTOS DIRECTOS DE PERSONAL </t>
  </si>
  <si>
    <t>PERSONAL PROFESIONAL</t>
  </si>
  <si>
    <t>Director de Interventoria (Especialista Pavimentos/Geotecnia)</t>
  </si>
  <si>
    <t>Profesional Ambiental</t>
  </si>
  <si>
    <t>Profesional Social</t>
  </si>
  <si>
    <t>Profesional Civil (Residente de Interventoria)</t>
  </si>
  <si>
    <t>Profesional HSE</t>
  </si>
  <si>
    <t>Topografo</t>
  </si>
  <si>
    <t>Cadenero</t>
  </si>
  <si>
    <t>Profesional Control Documental</t>
  </si>
  <si>
    <r>
      <t>SUBTOTAL COSTOS DE PERSONAL = SUMATORIA DE (4)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</si>
  <si>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</si>
  <si>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</si>
  <si>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t>ETAPA 2:ESTUDIOS Y DISEÑOS Y EJECUCION  DE OBRA MESES:</t>
  </si>
  <si>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</si>
  <si>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</si>
  <si>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</si>
  <si>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CONCEPTO</t>
  </si>
  <si>
    <t>UNIDAD</t>
  </si>
  <si>
    <t>COSTO</t>
  </si>
  <si>
    <t>UTILIZACION</t>
  </si>
  <si>
    <t>($)</t>
  </si>
  <si>
    <t>(7)</t>
  </si>
  <si>
    <t>(8)</t>
  </si>
  <si>
    <t>(9)</t>
  </si>
  <si>
    <r>
      <t xml:space="preserve">(7)*(8)*(9) = </t>
    </r>
    <r>
      <rPr>
        <b/>
        <sz val="8"/>
        <color indexed="12"/>
        <rFont val="Arial"/>
        <family val="2"/>
      </rPr>
      <t>(10)</t>
    </r>
  </si>
  <si>
    <t>OTROS COSTOS DIRECTOS</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</si>
  <si>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</si>
  <si>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</si>
  <si>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</si>
  <si>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(E)</t>
    </r>
  </si>
  <si>
    <r>
      <t xml:space="preserve">SUBTOTAL COSTOS BASICOS = (E) + (D) = </t>
    </r>
    <r>
      <rPr>
        <b/>
        <sz val="8"/>
        <color indexed="12"/>
        <rFont val="Arial"/>
        <family val="2"/>
      </rPr>
      <t>(F)</t>
    </r>
  </si>
  <si>
    <r>
      <t xml:space="preserve">IVA = 19% * (F) = </t>
    </r>
    <r>
      <rPr>
        <b/>
        <sz val="8"/>
        <color indexed="12"/>
        <rFont val="Arial"/>
        <family val="2"/>
      </rPr>
      <t>(G)</t>
    </r>
  </si>
  <si>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</si>
  <si>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</si>
  <si>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</si>
  <si>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</si>
  <si>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COSTO TOTAL = (F) + (G) + (H)</t>
  </si>
  <si>
    <t xml:space="preserve">PLAZO: </t>
  </si>
  <si>
    <t xml:space="preserve"> MESES</t>
  </si>
  <si>
    <t>Viaticos Especialista y Director de Obra</t>
  </si>
  <si>
    <t>DIA</t>
  </si>
  <si>
    <r>
      <t xml:space="preserve">Implementación del protocolo de bioseguridad por covid-19 = </t>
    </r>
    <r>
      <rPr>
        <b/>
        <sz val="8"/>
        <color indexed="12"/>
        <rFont val="Arial"/>
        <family val="2"/>
      </rPr>
      <t>(H)</t>
    </r>
  </si>
  <si>
    <t>4.Los viáticos se reconocerán según su utilización real y sin superar los topes fijados en la Resolución que el Instituto a tal fecha tenga vigente. Se reconocerán viáticos a los Profesionales de dedicación parcial, sin prima regional. En los casos en que se requiera la presencia del Director e Ingenieros Residentes de Interventoría en Planta Central de INVIAS Bogotá, se le reconocerán viáticos.</t>
  </si>
  <si>
    <t>5. El personal de Interventoría irá siendo vinculado a medida que se requiera su utilización en el proyecto, así como los demás recursos de Interventoría (Vehículos, equipos de topografía, laboratorios, etc.), lo cual debe ser aprobado por la entidad a cargo de la supervisión del Contrato de Interventoría.</t>
  </si>
  <si>
    <t>6. La participación del personal en el Proyecto y la utilización de los otros costos directos, se pagarán mensualmente, de conformidad con  la programación de recursos aprobada por el Supervisor del Contrato.</t>
  </si>
  <si>
    <t>7. Los Especialistas que participen de tiempo parcial en la Interventoría del proyecto deben presentar una declaración juramentada de que su dedicación total en los diferentes proyectos en que participa no supera el 100 %.</t>
  </si>
  <si>
    <t>8.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</si>
  <si>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9. Los costos directos de personal deben estar soportados por la nómina firmada, los cuales se anexarán al acta de costos para el trámite correspondiente ante el Instituto.</t>
  </si>
  <si>
    <t>10. El Equipo Completo de Topografía o Trabajo de Topografia, Laboratorio Completo de Suelos, Pavimentos y Concretos, o Ensayos de Laboratorio de Suelos, Pavimentos y Concretos, Oficina/Campamento (incluye  dotación y servicios públicos),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</si>
  <si>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11. Para el caso del reembolso de los costos globales( en el evento en que aplique), es responsabilidad de la Interventoría el gasto racional de estos recursos, de acuerdo con las necesidades del proyecto dentro del plazo contractual.</t>
  </si>
  <si>
    <t>12. La participación del personal en el Proyecto y la utilización de los otros costos directos, se pagarán mensualmente, de conformidad con la programación de recursos aprobada por el Supervisor del Contrato.</t>
  </si>
  <si>
    <t>13. Los valores que aparecen inmodificables no podrán alterarse, de lo contrario, será causal de rechazo.</t>
  </si>
  <si>
    <t>14. Se debe presentar el desglose del Factor Multiplicador en el formato expuesto y solo un valor para la oferta en mención.</t>
  </si>
  <si>
    <t>15. EL INTERVENTOR dará estricto cumplimiento de los protocolos de Bioseguridad, así como del Decreto 531 de 2020 y la Resolución 312 de 2019. Y 0666 de 2020</t>
  </si>
  <si>
    <t>16. El proponente no podrá modificar, adicionar o suprimir, los ítems que la entidad ha establecido para costos Directos de Personal y Otros Costos Directos , ni las participaciones (h-mes), ni modificar, adicionar o suprimir las cantidades de los ítems del Formulario 1.    Se recomienda estructurar su propuesta económica con el Formulario 1 publicado por la Entidad en definitivo  para el presente proceso de selección.</t>
  </si>
  <si>
    <r>
      <t xml:space="preserve">TOTAL DE COSTOS DE PERSONAL= </t>
    </r>
    <r>
      <rPr>
        <b/>
        <sz val="8"/>
        <color rgb="FF0000FF"/>
        <rFont val="Arial"/>
        <family val="2"/>
      </rPr>
      <t>(D)</t>
    </r>
    <r>
      <rPr>
        <b/>
        <sz val="8"/>
        <rFont val="Arial"/>
        <family val="2"/>
      </rPr>
      <t xml:space="preserve"> = (A)+(B)+(C )</t>
    </r>
  </si>
  <si>
    <t>FIRMAS:</t>
  </si>
  <si>
    <t>Nombre del proponente</t>
  </si>
  <si>
    <t>Nombre y firma del Representante Legal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</si>
</sst>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_(&quot;$&quot;\ * #,##0_);_(&quot;$&quot;\ * \(#,##0\);_(&quot;$&quot;\ * &quot;-&quot;_);_(@_)"/>
    <numFmt numFmtId="169" formatCode="_-* #,##0.0_-;\-* #,##0.0_-;_-* &quot;-&quot;_-;_-@_-"/>
  </numFmts>
  <fonts count="19" x14ac:knownFonts="1">
    <font>
      <sz val="11"/>
      <color theme="1"/>
      <name val="Arial Narrow"/>
      <family val="2"/>
    </font>
    <font>
      <sz val="11"/>
      <color theme="1"/>
      <name val="Calibri"/>
      <family val="2"/>
      <scheme val="minor"/>
    </font>
    <font>
      <sz val="11"/>
      <color theme="1"/>
      <name val="Arial Narrow"/>
      <family val="2"/>
    </font>
    <font>
      <b/>
      <sz val="9"/>
      <name val="Arial"/>
      <family val="2"/>
    </font>
    <font>
      <sz val="12"/>
      <color indexed="8"/>
      <name val="Verdana"/>
      <family val="2"/>
    </font>
    <font>
      <sz val="8"/>
      <name val="Arial"/>
      <family val="2"/>
    </font>
    <font>
      <b/>
      <sz val="8"/>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sz val="11"/>
      <color indexed="8"/>
      <name val="Calibri"/>
      <family val="2"/>
    </font>
    <font>
      <b/>
      <sz val="8"/>
      <color rgb="FF0000FF"/>
      <name val="Arial"/>
      <family val="2"/>
    </font>
    <font>
      <sz val="12"/>
      <name val="Arial Narrow"/>
      <family val="2"/>
    </font>
    <font>
      <sz val="11"/>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11">
    <xf numFmtId="0" fontId="0" fillId="0" borderId="0"/>
    <xf numFmtId="41"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Protection="0">
      <alignment vertical="top"/>
    </xf>
    <xf numFmtId="9" fontId="1" fillId="0" borderId="0" applyFont="0" applyFill="0" applyBorder="0" applyAlignment="0" applyProtection="0"/>
    <xf numFmtId="166" fontId="14" fillId="0" borderId="0" applyFont="0" applyFill="0" applyBorder="0" applyAlignment="0" applyProtection="0"/>
    <xf numFmtId="164" fontId="15" fillId="0" borderId="0" applyFont="0" applyFill="0" applyBorder="0" applyAlignment="0" applyProtection="0"/>
    <xf numFmtId="0" fontId="4" fillId="0" borderId="0" applyNumberFormat="0" applyFill="0" applyBorder="0" applyProtection="0">
      <alignment vertical="top"/>
    </xf>
    <xf numFmtId="42" fontId="2" fillId="0" borderId="0" applyFont="0" applyFill="0" applyBorder="0" applyAlignment="0" applyProtection="0"/>
    <xf numFmtId="0" fontId="15" fillId="0" borderId="0"/>
  </cellStyleXfs>
  <cellXfs count="149">
    <xf numFmtId="0" fontId="0" fillId="0" borderId="0" xfId="0"/>
    <xf numFmtId="0" fontId="5" fillId="2" borderId="0" xfId="4" applyNumberFormat="1" applyFont="1" applyFill="1" applyBorder="1" applyAlignment="1" applyProtection="1">
      <alignment vertical="center" wrapText="1"/>
    </xf>
    <xf numFmtId="0" fontId="5" fillId="2" borderId="0" xfId="4" applyFont="1" applyFill="1" applyBorder="1" applyAlignment="1" applyProtection="1">
      <alignment vertical="center" wrapText="1"/>
    </xf>
    <xf numFmtId="0" fontId="6" fillId="2" borderId="0" xfId="4" applyFont="1" applyFill="1" applyBorder="1" applyAlignment="1" applyProtection="1">
      <alignment horizontal="center" vertical="center" wrapText="1"/>
    </xf>
    <xf numFmtId="0" fontId="5" fillId="2" borderId="0" xfId="4" applyNumberFormat="1" applyFont="1" applyFill="1" applyBorder="1" applyAlignment="1" applyProtection="1">
      <alignment horizontal="right" vertical="center" wrapText="1"/>
    </xf>
    <xf numFmtId="0" fontId="8" fillId="2" borderId="0" xfId="4" applyFont="1" applyFill="1" applyAlignment="1" applyProtection="1">
      <alignment vertical="center" wrapText="1"/>
    </xf>
    <xf numFmtId="0" fontId="9" fillId="2" borderId="0" xfId="4" applyFont="1" applyFill="1" applyAlignment="1" applyProtection="1">
      <alignment vertical="center" wrapText="1"/>
    </xf>
    <xf numFmtId="0" fontId="5" fillId="0" borderId="7" xfId="4" applyFont="1" applyBorder="1" applyAlignment="1" applyProtection="1">
      <alignment horizontal="center" vertical="center" wrapText="1"/>
    </xf>
    <xf numFmtId="0" fontId="5" fillId="0" borderId="8" xfId="4" applyFont="1" applyBorder="1" applyAlignment="1" applyProtection="1">
      <alignment horizontal="center" vertical="center" wrapText="1"/>
    </xf>
    <xf numFmtId="0" fontId="5" fillId="0" borderId="12" xfId="4" applyFont="1" applyBorder="1" applyAlignment="1" applyProtection="1">
      <alignment horizontal="center" vertical="center" wrapText="1"/>
    </xf>
    <xf numFmtId="0" fontId="5" fillId="0" borderId="13" xfId="4" applyFont="1" applyBorder="1" applyAlignment="1" applyProtection="1">
      <alignment horizontal="center" vertical="center" wrapText="1"/>
    </xf>
    <xf numFmtId="0" fontId="5" fillId="0" borderId="14" xfId="4" applyFont="1" applyBorder="1" applyAlignment="1" applyProtection="1">
      <alignment horizontal="center" vertical="center" wrapText="1"/>
    </xf>
    <xf numFmtId="0" fontId="10" fillId="0" borderId="15" xfId="4" quotePrefix="1" applyFont="1" applyFill="1" applyBorder="1" applyAlignment="1" applyProtection="1">
      <alignment horizontal="center" vertical="center" wrapText="1"/>
    </xf>
    <xf numFmtId="0" fontId="10" fillId="0" borderId="17" xfId="4" quotePrefix="1" applyFont="1" applyBorder="1" applyAlignment="1" applyProtection="1">
      <alignment horizontal="center" vertical="center" wrapText="1"/>
    </xf>
    <xf numFmtId="0" fontId="10" fillId="0" borderId="18" xfId="4" quotePrefix="1" applyFont="1" applyBorder="1" applyAlignment="1" applyProtection="1">
      <alignment horizontal="center" vertical="center" wrapText="1"/>
    </xf>
    <xf numFmtId="0" fontId="5" fillId="0" borderId="19" xfId="4" applyFont="1" applyBorder="1" applyAlignment="1" applyProtection="1">
      <alignment horizontal="center" vertical="center" wrapText="1"/>
    </xf>
    <xf numFmtId="0" fontId="10" fillId="0" borderId="3" xfId="4" quotePrefix="1" applyFont="1" applyFill="1" applyBorder="1" applyAlignment="1" applyProtection="1">
      <alignment horizontal="center" vertical="center" wrapText="1"/>
    </xf>
    <xf numFmtId="0" fontId="6" fillId="3" borderId="9" xfId="4" applyFont="1" applyFill="1" applyBorder="1" applyAlignment="1" applyProtection="1">
      <alignment vertical="center" wrapText="1"/>
    </xf>
    <xf numFmtId="0" fontId="5" fillId="4" borderId="22" xfId="4" applyFont="1" applyFill="1" applyBorder="1" applyAlignment="1" applyProtection="1">
      <alignment vertical="center" wrapText="1"/>
    </xf>
    <xf numFmtId="0" fontId="6" fillId="4" borderId="23" xfId="4" applyFont="1" applyFill="1" applyBorder="1" applyAlignment="1" applyProtection="1">
      <alignment vertical="center" wrapText="1"/>
    </xf>
    <xf numFmtId="0" fontId="6" fillId="4" borderId="24" xfId="4" applyFont="1" applyFill="1" applyBorder="1" applyAlignment="1" applyProtection="1">
      <alignment vertical="center" wrapText="1"/>
    </xf>
    <xf numFmtId="0" fontId="6" fillId="4" borderId="25" xfId="4" applyFont="1" applyFill="1" applyBorder="1" applyAlignment="1" applyProtection="1">
      <alignment vertical="center" wrapText="1"/>
    </xf>
    <xf numFmtId="0" fontId="5" fillId="0" borderId="22" xfId="4" applyFont="1" applyFill="1" applyBorder="1" applyAlignment="1" applyProtection="1">
      <alignment horizontal="center" vertical="center" wrapText="1"/>
    </xf>
    <xf numFmtId="0" fontId="5" fillId="2" borderId="27" xfId="4" applyNumberFormat="1" applyFont="1" applyFill="1" applyBorder="1" applyAlignment="1" applyProtection="1">
      <alignment horizontal="right" vertical="center" wrapText="1"/>
    </xf>
    <xf numFmtId="9" fontId="13" fillId="0" borderId="28" xfId="5" applyFont="1" applyFill="1" applyBorder="1" applyAlignment="1" applyProtection="1">
      <alignment horizontal="center" vertical="center"/>
    </xf>
    <xf numFmtId="167" fontId="5" fillId="0" borderId="29" xfId="6" applyNumberFormat="1" applyFont="1" applyBorder="1" applyAlignment="1" applyProtection="1">
      <alignment vertical="center" wrapText="1"/>
    </xf>
    <xf numFmtId="0" fontId="5" fillId="0" borderId="30" xfId="4" applyFont="1" applyFill="1" applyBorder="1" applyAlignment="1" applyProtection="1">
      <alignment horizontal="center" vertical="center" wrapText="1"/>
    </xf>
    <xf numFmtId="0" fontId="5" fillId="4" borderId="9" xfId="4" applyFont="1" applyFill="1" applyBorder="1" applyAlignment="1" applyProtection="1">
      <alignment horizontal="center" vertical="center" wrapText="1"/>
    </xf>
    <xf numFmtId="167" fontId="6" fillId="4" borderId="32" xfId="6" applyNumberFormat="1" applyFont="1" applyFill="1" applyBorder="1" applyAlignment="1" applyProtection="1">
      <alignment vertical="center" wrapText="1"/>
    </xf>
    <xf numFmtId="0" fontId="5" fillId="4" borderId="22" xfId="4" applyFont="1" applyFill="1" applyBorder="1" applyAlignment="1" applyProtection="1">
      <alignment horizontal="center" vertical="center" wrapText="1"/>
    </xf>
    <xf numFmtId="0" fontId="5" fillId="4" borderId="33" xfId="4" applyFont="1" applyFill="1" applyBorder="1" applyAlignment="1" applyProtection="1">
      <alignment horizontal="center" vertical="center" wrapText="1"/>
    </xf>
    <xf numFmtId="167" fontId="6" fillId="4" borderId="37" xfId="4" applyNumberFormat="1" applyFont="1" applyFill="1" applyBorder="1" applyAlignment="1" applyProtection="1">
      <alignment vertical="center" wrapText="1"/>
    </xf>
    <xf numFmtId="9" fontId="13" fillId="0" borderId="12" xfId="5" applyFont="1" applyFill="1" applyBorder="1" applyAlignment="1" applyProtection="1">
      <alignment horizontal="center" vertical="center"/>
    </xf>
    <xf numFmtId="0" fontId="5" fillId="0" borderId="1" xfId="4" applyFont="1" applyBorder="1" applyAlignment="1" applyProtection="1">
      <alignment horizontal="center" vertical="center" wrapText="1"/>
    </xf>
    <xf numFmtId="0" fontId="10" fillId="0" borderId="45" xfId="4" quotePrefix="1" applyFont="1" applyFill="1" applyBorder="1" applyAlignment="1" applyProtection="1">
      <alignment horizontal="center" vertical="center" wrapText="1"/>
    </xf>
    <xf numFmtId="0" fontId="6" fillId="4" borderId="24" xfId="4" applyFont="1" applyFill="1" applyBorder="1" applyAlignment="1" applyProtection="1">
      <alignment horizontal="justify" vertical="center" wrapText="1"/>
    </xf>
    <xf numFmtId="167" fontId="5" fillId="4" borderId="28" xfId="4" applyNumberFormat="1" applyFont="1" applyFill="1" applyBorder="1" applyAlignment="1" applyProtection="1">
      <alignment vertical="center" wrapText="1"/>
    </xf>
    <xf numFmtId="2" fontId="5" fillId="4" borderId="28" xfId="4" applyNumberFormat="1" applyFont="1" applyFill="1" applyBorder="1" applyAlignment="1" applyProtection="1">
      <alignment horizontal="center" vertical="center" wrapText="1"/>
    </xf>
    <xf numFmtId="167" fontId="5" fillId="4" borderId="29" xfId="6" applyNumberFormat="1" applyFont="1" applyFill="1" applyBorder="1" applyAlignment="1" applyProtection="1">
      <alignment vertical="center" wrapText="1"/>
    </xf>
    <xf numFmtId="0" fontId="5" fillId="0" borderId="48" xfId="4" applyFont="1" applyFill="1" applyBorder="1" applyAlignment="1" applyProtection="1">
      <alignment horizontal="center" vertical="center" wrapText="1"/>
    </xf>
    <xf numFmtId="0" fontId="5" fillId="0" borderId="28" xfId="4" applyFont="1" applyFill="1" applyBorder="1" applyAlignment="1" applyProtection="1">
      <alignment horizontal="justify" vertical="center" wrapText="1"/>
    </xf>
    <xf numFmtId="167" fontId="6" fillId="0" borderId="28" xfId="4" applyNumberFormat="1" applyFont="1" applyFill="1" applyBorder="1" applyAlignment="1" applyProtection="1">
      <alignment horizontal="center" vertical="center" wrapText="1"/>
    </xf>
    <xf numFmtId="167" fontId="5" fillId="0" borderId="29" xfId="6" applyNumberFormat="1" applyFont="1" applyFill="1" applyBorder="1" applyAlignment="1" applyProtection="1">
      <alignment vertical="center" wrapText="1"/>
    </xf>
    <xf numFmtId="0" fontId="5" fillId="0" borderId="49" xfId="4" applyFont="1" applyFill="1" applyBorder="1" applyAlignment="1" applyProtection="1">
      <alignment horizontal="center" vertical="center" wrapText="1"/>
    </xf>
    <xf numFmtId="0" fontId="5" fillId="4" borderId="51" xfId="4" applyFont="1" applyFill="1" applyBorder="1" applyAlignment="1" applyProtection="1">
      <alignment vertical="center" wrapText="1"/>
    </xf>
    <xf numFmtId="164" fontId="6" fillId="4" borderId="53" xfId="7" applyFont="1" applyFill="1" applyBorder="1" applyAlignment="1" applyProtection="1">
      <alignment vertical="center" wrapText="1"/>
    </xf>
    <xf numFmtId="0" fontId="5" fillId="4" borderId="30" xfId="4" applyFont="1" applyFill="1" applyBorder="1" applyAlignment="1" applyProtection="1">
      <alignment vertical="center" wrapText="1"/>
    </xf>
    <xf numFmtId="164" fontId="6" fillId="4" borderId="29" xfId="7" applyFont="1" applyFill="1" applyBorder="1" applyAlignment="1" applyProtection="1">
      <alignment vertical="center" wrapText="1"/>
    </xf>
    <xf numFmtId="0" fontId="5" fillId="4" borderId="49" xfId="4" applyFont="1" applyFill="1" applyBorder="1" applyAlignment="1" applyProtection="1">
      <alignment vertical="center" wrapText="1"/>
    </xf>
    <xf numFmtId="164" fontId="6" fillId="4" borderId="37" xfId="7" applyFont="1" applyFill="1" applyBorder="1" applyAlignment="1" applyProtection="1">
      <alignment vertical="center" wrapText="1"/>
    </xf>
    <xf numFmtId="0" fontId="5" fillId="2" borderId="0" xfId="4" applyFont="1" applyFill="1" applyBorder="1" applyAlignment="1" applyProtection="1">
      <alignment horizontal="center" vertical="center" wrapText="1"/>
    </xf>
    <xf numFmtId="0" fontId="5" fillId="2" borderId="0" xfId="4" applyNumberFormat="1" applyFont="1" applyFill="1" applyBorder="1" applyAlignment="1" applyProtection="1">
      <alignment horizontal="center" vertical="center" wrapText="1"/>
    </xf>
    <xf numFmtId="0" fontId="5" fillId="2" borderId="0" xfId="4" applyNumberFormat="1" applyFont="1" applyFill="1" applyBorder="1" applyAlignment="1" applyProtection="1">
      <alignment horizontal="justify" vertical="center" wrapText="1"/>
    </xf>
    <xf numFmtId="0" fontId="0" fillId="0" borderId="0" xfId="0" applyProtection="1"/>
    <xf numFmtId="0" fontId="7" fillId="2" borderId="0" xfId="0" applyFont="1" applyFill="1" applyAlignment="1" applyProtection="1">
      <alignment horizontal="center" vertical="center" wrapText="1"/>
    </xf>
    <xf numFmtId="0" fontId="12" fillId="0" borderId="26" xfId="0" applyFont="1" applyBorder="1" applyAlignment="1" applyProtection="1">
      <alignment horizontal="left" vertical="center" wrapText="1" readingOrder="1"/>
    </xf>
    <xf numFmtId="165" fontId="13" fillId="0" borderId="27" xfId="2" applyNumberFormat="1" applyFont="1" applyBorder="1" applyAlignment="1" applyProtection="1">
      <alignment vertical="center"/>
      <protection locked="0"/>
    </xf>
    <xf numFmtId="165" fontId="13" fillId="0" borderId="28" xfId="2" applyNumberFormat="1" applyFont="1" applyBorder="1" applyAlignment="1" applyProtection="1">
      <alignment vertical="center"/>
      <protection locked="0"/>
    </xf>
    <xf numFmtId="42" fontId="5" fillId="2" borderId="0" xfId="9" applyFont="1" applyFill="1" applyBorder="1" applyAlignment="1" applyProtection="1">
      <alignment vertical="center" wrapText="1"/>
    </xf>
    <xf numFmtId="168" fontId="5" fillId="2" borderId="0" xfId="4" applyNumberFormat="1" applyFont="1" applyFill="1" applyBorder="1" applyAlignment="1" applyProtection="1">
      <alignment vertical="center" wrapText="1"/>
    </xf>
    <xf numFmtId="0" fontId="5" fillId="0" borderId="18" xfId="4" applyFont="1" applyFill="1" applyBorder="1" applyAlignment="1" applyProtection="1">
      <alignment horizontal="justify" vertical="center" wrapText="1"/>
    </xf>
    <xf numFmtId="167" fontId="6" fillId="0" borderId="18" xfId="4" applyNumberFormat="1" applyFont="1" applyFill="1" applyBorder="1" applyAlignment="1" applyProtection="1">
      <alignment horizontal="center" vertical="center" wrapText="1"/>
    </xf>
    <xf numFmtId="167" fontId="5" fillId="0" borderId="55" xfId="6" applyNumberFormat="1" applyFont="1" applyFill="1" applyBorder="1" applyAlignment="1" applyProtection="1">
      <alignment vertical="center" wrapText="1"/>
    </xf>
    <xf numFmtId="42" fontId="5" fillId="2" borderId="28" xfId="9" applyFont="1" applyFill="1" applyBorder="1" applyAlignment="1" applyProtection="1">
      <alignment horizontal="center" vertical="center" wrapText="1"/>
      <protection locked="0"/>
    </xf>
    <xf numFmtId="42" fontId="5" fillId="2" borderId="18" xfId="9" applyFont="1" applyFill="1" applyBorder="1" applyAlignment="1" applyProtection="1">
      <alignment horizontal="center" vertical="center" wrapText="1"/>
      <protection locked="0"/>
    </xf>
    <xf numFmtId="0" fontId="5" fillId="0" borderId="43" xfId="4" applyFont="1" applyBorder="1" applyAlignment="1" applyProtection="1">
      <alignment horizontal="center" vertical="center" wrapText="1"/>
    </xf>
    <xf numFmtId="0" fontId="5" fillId="0" borderId="9" xfId="4" applyFont="1" applyFill="1" applyBorder="1" applyAlignment="1" applyProtection="1">
      <alignment horizontal="center" vertical="center" wrapText="1"/>
    </xf>
    <xf numFmtId="0" fontId="5" fillId="0" borderId="6" xfId="4" applyFont="1" applyBorder="1" applyAlignment="1" applyProtection="1">
      <alignment horizontal="center" vertical="center" wrapText="1"/>
    </xf>
    <xf numFmtId="0" fontId="17" fillId="2" borderId="0" xfId="4" applyFont="1" applyFill="1" applyBorder="1" applyAlignment="1" applyProtection="1">
      <alignment horizontal="left" vertical="center" wrapText="1"/>
    </xf>
    <xf numFmtId="0" fontId="17" fillId="2" borderId="0" xfId="4" applyNumberFormat="1" applyFont="1" applyFill="1" applyBorder="1" applyAlignment="1" applyProtection="1">
      <alignment horizontal="center" vertical="center" wrapText="1"/>
    </xf>
    <xf numFmtId="0" fontId="17" fillId="2" borderId="0" xfId="4" applyNumberFormat="1" applyFont="1" applyFill="1" applyBorder="1" applyAlignment="1" applyProtection="1">
      <alignment horizontal="justify" vertical="center" wrapText="1"/>
    </xf>
    <xf numFmtId="0" fontId="17" fillId="2" borderId="0" xfId="4" applyNumberFormat="1" applyFont="1" applyFill="1" applyBorder="1" applyAlignment="1" applyProtection="1">
      <alignment vertical="center" wrapText="1"/>
    </xf>
    <xf numFmtId="0" fontId="18" fillId="0" borderId="0" xfId="10" applyFont="1" applyBorder="1" applyAlignment="1" applyProtection="1">
      <alignment vertical="center"/>
    </xf>
    <xf numFmtId="0" fontId="17" fillId="2" borderId="21" xfId="4" applyNumberFormat="1" applyFont="1" applyFill="1" applyBorder="1" applyAlignment="1" applyProtection="1">
      <alignment horizontal="center" vertical="center" wrapText="1"/>
    </xf>
    <xf numFmtId="0" fontId="17" fillId="2" borderId="21" xfId="4" applyNumberFormat="1" applyFont="1" applyFill="1" applyBorder="1" applyAlignment="1" applyProtection="1">
      <alignment horizontal="justify" vertical="center" wrapText="1"/>
    </xf>
    <xf numFmtId="0" fontId="17" fillId="2" borderId="21" xfId="4" applyNumberFormat="1" applyFont="1" applyFill="1" applyBorder="1" applyAlignment="1" applyProtection="1">
      <alignment vertical="center" wrapText="1"/>
    </xf>
    <xf numFmtId="0" fontId="18" fillId="0" borderId="0" xfId="10" applyFont="1" applyAlignment="1" applyProtection="1">
      <alignment horizontal="left" vertical="center"/>
    </xf>
    <xf numFmtId="0" fontId="18" fillId="2" borderId="0" xfId="4" applyNumberFormat="1" applyFont="1" applyFill="1" applyBorder="1" applyAlignment="1" applyProtection="1">
      <alignment horizontal="center" vertical="center" wrapText="1"/>
    </xf>
    <xf numFmtId="0" fontId="5" fillId="2" borderId="15" xfId="8" applyFont="1" applyFill="1" applyBorder="1" applyAlignment="1" applyProtection="1">
      <alignment horizontal="justify" vertical="center" wrapText="1"/>
    </xf>
    <xf numFmtId="0" fontId="5" fillId="2" borderId="40" xfId="8" applyFont="1" applyFill="1" applyBorder="1" applyAlignment="1" applyProtection="1">
      <alignment horizontal="justify" vertical="center" wrapText="1"/>
    </xf>
    <xf numFmtId="0" fontId="5" fillId="2" borderId="19" xfId="8" applyFont="1" applyFill="1" applyBorder="1" applyAlignment="1" applyProtection="1">
      <alignment horizontal="justify" vertical="center" wrapText="1"/>
    </xf>
    <xf numFmtId="0" fontId="18" fillId="2" borderId="0" xfId="4" applyNumberFormat="1" applyFont="1" applyFill="1" applyBorder="1" applyAlignment="1" applyProtection="1">
      <alignment horizontal="center" vertical="center" wrapText="1"/>
    </xf>
    <xf numFmtId="0" fontId="6" fillId="4" borderId="26" xfId="4" applyFont="1" applyFill="1" applyBorder="1" applyAlignment="1" applyProtection="1">
      <alignment horizontal="left" vertical="center" wrapText="1"/>
    </xf>
    <xf numFmtId="0" fontId="6" fillId="4" borderId="24" xfId="4" applyFont="1" applyFill="1" applyBorder="1" applyAlignment="1" applyProtection="1">
      <alignment horizontal="left" vertical="center" wrapText="1"/>
    </xf>
    <xf numFmtId="0" fontId="6" fillId="4" borderId="27" xfId="4" applyFont="1" applyFill="1" applyBorder="1" applyAlignment="1" applyProtection="1">
      <alignment horizontal="left" vertical="center" wrapText="1"/>
    </xf>
    <xf numFmtId="0" fontId="6" fillId="4" borderId="34" xfId="4" applyFont="1" applyFill="1" applyBorder="1" applyAlignment="1" applyProtection="1">
      <alignment horizontal="left" vertical="center" wrapText="1"/>
    </xf>
    <xf numFmtId="0" fontId="6" fillId="4" borderId="35" xfId="4" applyFont="1" applyFill="1" applyBorder="1" applyAlignment="1" applyProtection="1">
      <alignment horizontal="left" vertical="center" wrapText="1"/>
    </xf>
    <xf numFmtId="0" fontId="6" fillId="4" borderId="36" xfId="4" applyFont="1" applyFill="1" applyBorder="1" applyAlignment="1" applyProtection="1">
      <alignment horizontal="left" vertical="center" wrapText="1"/>
    </xf>
    <xf numFmtId="0" fontId="10" fillId="0" borderId="2" xfId="4" quotePrefix="1" applyFont="1" applyFill="1" applyBorder="1" applyAlignment="1" applyProtection="1">
      <alignment horizontal="right" vertical="center" wrapText="1"/>
    </xf>
    <xf numFmtId="0" fontId="10" fillId="0" borderId="20" xfId="4" quotePrefix="1" applyFont="1" applyFill="1" applyBorder="1" applyAlignment="1" applyProtection="1">
      <alignment horizontal="right" vertical="center" wrapText="1"/>
    </xf>
    <xf numFmtId="0" fontId="5" fillId="2" borderId="22" xfId="8" applyFont="1" applyFill="1" applyBorder="1" applyAlignment="1" applyProtection="1">
      <alignment horizontal="justify" vertical="center" wrapText="1"/>
    </xf>
    <xf numFmtId="0" fontId="5" fillId="2" borderId="24" xfId="8" applyFont="1" applyFill="1" applyBorder="1" applyAlignment="1" applyProtection="1">
      <alignment horizontal="justify" vertical="center" wrapText="1"/>
    </xf>
    <xf numFmtId="0" fontId="5" fillId="2" borderId="25" xfId="8" applyFont="1" applyFill="1" applyBorder="1" applyAlignment="1" applyProtection="1">
      <alignment horizontal="justify" vertical="center" wrapText="1"/>
    </xf>
    <xf numFmtId="0" fontId="5" fillId="2" borderId="9" xfId="8" applyFont="1" applyFill="1" applyBorder="1" applyAlignment="1" applyProtection="1">
      <alignment horizontal="justify" vertical="center" wrapText="1"/>
    </xf>
    <xf numFmtId="0" fontId="5" fillId="2" borderId="21" xfId="8" applyFont="1" applyFill="1" applyBorder="1" applyAlignment="1" applyProtection="1">
      <alignment horizontal="justify" vertical="center" wrapText="1"/>
    </xf>
    <xf numFmtId="0" fontId="5" fillId="2" borderId="14" xfId="8" applyFont="1" applyFill="1" applyBorder="1" applyAlignment="1" applyProtection="1">
      <alignment horizontal="justify" vertical="center" wrapText="1"/>
    </xf>
    <xf numFmtId="0" fontId="5" fillId="2" borderId="22" xfId="8" applyFont="1" applyFill="1" applyBorder="1" applyAlignment="1" applyProtection="1">
      <alignment horizontal="left" vertical="center" wrapText="1"/>
    </xf>
    <xf numFmtId="0" fontId="5" fillId="2" borderId="24" xfId="8" applyFont="1" applyFill="1" applyBorder="1" applyAlignment="1" applyProtection="1">
      <alignment horizontal="left" vertical="center" wrapText="1"/>
    </xf>
    <xf numFmtId="0" fontId="5" fillId="2" borderId="25" xfId="8" applyFont="1" applyFill="1" applyBorder="1" applyAlignment="1" applyProtection="1">
      <alignment horizontal="left" vertical="center" wrapText="1"/>
    </xf>
    <xf numFmtId="0" fontId="5" fillId="0" borderId="4" xfId="4" applyFont="1" applyFill="1" applyBorder="1" applyAlignment="1" applyProtection="1">
      <alignment horizontal="center" vertical="center" wrapText="1"/>
    </xf>
    <xf numFmtId="0" fontId="5" fillId="0" borderId="9" xfId="4" applyFont="1" applyFill="1" applyBorder="1" applyAlignment="1" applyProtection="1">
      <alignment horizontal="center" vertical="center" wrapText="1"/>
    </xf>
    <xf numFmtId="0" fontId="5" fillId="0" borderId="5" xfId="4" applyFont="1" applyBorder="1" applyAlignment="1" applyProtection="1">
      <alignment horizontal="center" vertical="center" wrapText="1"/>
    </xf>
    <xf numFmtId="0" fontId="5" fillId="0" borderId="6" xfId="4" applyFont="1" applyBorder="1" applyAlignment="1" applyProtection="1">
      <alignment horizontal="center" vertical="center" wrapText="1"/>
    </xf>
    <xf numFmtId="0" fontId="5" fillId="0" borderId="10" xfId="4" applyFont="1" applyBorder="1" applyAlignment="1" applyProtection="1">
      <alignment horizontal="center" vertical="center" wrapText="1"/>
    </xf>
    <xf numFmtId="0" fontId="5" fillId="0" borderId="11" xfId="4" applyFont="1" applyBorder="1" applyAlignment="1" applyProtection="1">
      <alignment horizontal="center" vertical="center" wrapText="1"/>
    </xf>
    <xf numFmtId="0" fontId="5" fillId="0" borderId="16" xfId="4" applyFont="1" applyBorder="1" applyAlignment="1" applyProtection="1">
      <alignment horizontal="center" vertical="center" wrapText="1"/>
    </xf>
    <xf numFmtId="0" fontId="5" fillId="0" borderId="17" xfId="4" applyFont="1" applyBorder="1" applyAlignment="1" applyProtection="1">
      <alignment horizontal="center" vertical="center" wrapText="1"/>
    </xf>
    <xf numFmtId="0" fontId="11" fillId="3" borderId="21" xfId="4" applyFont="1" applyFill="1" applyBorder="1" applyAlignment="1" applyProtection="1">
      <alignment horizontal="left" vertical="center" wrapText="1"/>
    </xf>
    <xf numFmtId="0" fontId="11" fillId="3" borderId="14" xfId="4" applyFont="1" applyFill="1" applyBorder="1" applyAlignment="1" applyProtection="1">
      <alignment horizontal="left" vertical="center" wrapText="1"/>
    </xf>
    <xf numFmtId="0" fontId="6" fillId="4" borderId="31" xfId="4" applyFont="1" applyFill="1" applyBorder="1" applyAlignment="1" applyProtection="1">
      <alignment horizontal="left" vertical="center" wrapText="1"/>
    </xf>
    <xf numFmtId="0" fontId="6" fillId="4" borderId="21" xfId="4" applyFont="1" applyFill="1" applyBorder="1" applyAlignment="1" applyProtection="1">
      <alignment horizontal="left" vertical="center" wrapText="1"/>
    </xf>
    <xf numFmtId="0" fontId="6" fillId="4" borderId="12" xfId="4" applyFont="1" applyFill="1" applyBorder="1" applyAlignment="1" applyProtection="1">
      <alignment horizontal="left" vertical="center" wrapText="1"/>
    </xf>
    <xf numFmtId="0" fontId="3" fillId="2" borderId="0" xfId="0" applyFont="1" applyFill="1" applyAlignment="1" applyProtection="1">
      <alignment horizontal="center" vertical="center" wrapText="1"/>
    </xf>
    <xf numFmtId="0" fontId="6" fillId="2" borderId="0" xfId="0" applyFont="1" applyFill="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4" applyFont="1" applyFill="1" applyBorder="1" applyAlignment="1" applyProtection="1">
      <alignment horizontal="center" vertical="center" wrapText="1"/>
    </xf>
    <xf numFmtId="0" fontId="6" fillId="2" borderId="3" xfId="4" applyFont="1" applyFill="1" applyBorder="1" applyAlignment="1" applyProtection="1">
      <alignment horizontal="center" vertical="center" wrapText="1"/>
    </xf>
    <xf numFmtId="0" fontId="8" fillId="2" borderId="0" xfId="4" applyFont="1" applyFill="1" applyAlignment="1" applyProtection="1">
      <alignment horizontal="center" vertical="center" wrapText="1"/>
    </xf>
    <xf numFmtId="0" fontId="6" fillId="4" borderId="4" xfId="4" applyFont="1" applyFill="1" applyBorder="1" applyAlignment="1" applyProtection="1">
      <alignment horizontal="center" vertical="center" wrapText="1"/>
    </xf>
    <xf numFmtId="0" fontId="6" fillId="4" borderId="38" xfId="4" applyFont="1" applyFill="1" applyBorder="1" applyAlignment="1" applyProtection="1">
      <alignment horizontal="center" vertical="center" wrapText="1"/>
    </xf>
    <xf numFmtId="0" fontId="6" fillId="4" borderId="8" xfId="4" applyFont="1" applyFill="1" applyBorder="1" applyAlignment="1" applyProtection="1">
      <alignment horizontal="center" vertical="center" wrapText="1"/>
    </xf>
    <xf numFmtId="0" fontId="6" fillId="4" borderId="15" xfId="4" applyFont="1" applyFill="1" applyBorder="1" applyAlignment="1" applyProtection="1">
      <alignment horizontal="center" vertical="center" wrapText="1"/>
    </xf>
    <xf numFmtId="0" fontId="6" fillId="4" borderId="40" xfId="4" applyFont="1" applyFill="1" applyBorder="1" applyAlignment="1" applyProtection="1">
      <alignment horizontal="center" vertical="center" wrapText="1"/>
    </xf>
    <xf numFmtId="0" fontId="6" fillId="4" borderId="19" xfId="4" applyFont="1" applyFill="1" applyBorder="1" applyAlignment="1" applyProtection="1">
      <alignment horizontal="center" vertical="center" wrapText="1"/>
    </xf>
    <xf numFmtId="167" fontId="6" fillId="4" borderId="39" xfId="4" applyNumberFormat="1" applyFont="1" applyFill="1" applyBorder="1" applyAlignment="1" applyProtection="1">
      <alignment horizontal="center" vertical="center" wrapText="1"/>
    </xf>
    <xf numFmtId="167" fontId="6" fillId="4" borderId="41" xfId="4" applyNumberFormat="1" applyFont="1" applyFill="1" applyBorder="1" applyAlignment="1" applyProtection="1">
      <alignment horizontal="center" vertical="center" wrapText="1"/>
    </xf>
    <xf numFmtId="0" fontId="5" fillId="0" borderId="42" xfId="4" applyFont="1" applyFill="1" applyBorder="1" applyAlignment="1" applyProtection="1">
      <alignment horizontal="center" vertical="center" wrapText="1"/>
    </xf>
    <xf numFmtId="0" fontId="5" fillId="0" borderId="44" xfId="4" applyFont="1" applyFill="1" applyBorder="1" applyAlignment="1" applyProtection="1">
      <alignment horizontal="center" vertical="center" wrapText="1"/>
    </xf>
    <xf numFmtId="0" fontId="5" fillId="0" borderId="0" xfId="4" applyFont="1" applyBorder="1" applyAlignment="1" applyProtection="1">
      <alignment horizontal="center" vertical="center" wrapText="1"/>
    </xf>
    <xf numFmtId="0" fontId="5" fillId="0" borderId="40" xfId="4" applyFont="1" applyBorder="1" applyAlignment="1" applyProtection="1">
      <alignment horizontal="center" vertical="center" wrapText="1"/>
    </xf>
    <xf numFmtId="0" fontId="5" fillId="0" borderId="43" xfId="4" applyFont="1" applyBorder="1" applyAlignment="1" applyProtection="1">
      <alignment horizontal="center" vertical="center" wrapText="1"/>
    </xf>
    <xf numFmtId="0" fontId="5" fillId="0" borderId="18" xfId="4" applyFont="1" applyBorder="1" applyAlignment="1" applyProtection="1">
      <alignment horizontal="center" vertical="center" wrapText="1"/>
    </xf>
    <xf numFmtId="166" fontId="5" fillId="0" borderId="43" xfId="4" applyNumberFormat="1" applyFont="1" applyBorder="1" applyAlignment="1" applyProtection="1">
      <alignment horizontal="center" vertical="center" wrapText="1"/>
    </xf>
    <xf numFmtId="166" fontId="5" fillId="0" borderId="13" xfId="4" applyNumberFormat="1" applyFont="1" applyBorder="1" applyAlignment="1" applyProtection="1">
      <alignment horizontal="center" vertical="center" wrapText="1"/>
    </xf>
    <xf numFmtId="0" fontId="6" fillId="4" borderId="52" xfId="4" applyFont="1" applyFill="1" applyBorder="1" applyAlignment="1" applyProtection="1">
      <alignment horizontal="left" vertical="center" wrapText="1"/>
    </xf>
    <xf numFmtId="0" fontId="6" fillId="4" borderId="28" xfId="4" applyFont="1" applyFill="1" applyBorder="1" applyAlignment="1" applyProtection="1">
      <alignment horizontal="left" vertical="center" wrapText="1"/>
    </xf>
    <xf numFmtId="0" fontId="6" fillId="4" borderId="50" xfId="4" applyFont="1" applyFill="1" applyBorder="1" applyAlignment="1" applyProtection="1">
      <alignment horizontal="left" vertical="center" wrapText="1"/>
    </xf>
    <xf numFmtId="0" fontId="6" fillId="0" borderId="54" xfId="4" applyFont="1" applyFill="1" applyBorder="1" applyAlignment="1" applyProtection="1">
      <alignment horizontal="left" vertical="center" wrapText="1"/>
    </xf>
    <xf numFmtId="0" fontId="6" fillId="0" borderId="46" xfId="4" applyFont="1" applyFill="1" applyBorder="1" applyAlignment="1" applyProtection="1">
      <alignment horizontal="left" vertical="center" wrapText="1"/>
    </xf>
    <xf numFmtId="0" fontId="6" fillId="0" borderId="47" xfId="4" applyFont="1" applyFill="1" applyBorder="1" applyAlignment="1" applyProtection="1">
      <alignment horizontal="left" vertical="center" wrapText="1"/>
    </xf>
    <xf numFmtId="0" fontId="5" fillId="0" borderId="22" xfId="8" applyFont="1" applyFill="1" applyBorder="1" applyAlignment="1" applyProtection="1">
      <alignment horizontal="left" vertical="center" wrapText="1"/>
    </xf>
    <xf numFmtId="0" fontId="5" fillId="0" borderId="24" xfId="8" applyFont="1" applyFill="1" applyBorder="1" applyAlignment="1" applyProtection="1">
      <alignment horizontal="left" vertical="center" wrapText="1"/>
    </xf>
    <xf numFmtId="0" fontId="5" fillId="0" borderId="25" xfId="8" applyFont="1" applyFill="1" applyBorder="1" applyAlignment="1" applyProtection="1">
      <alignment horizontal="left" vertical="center" wrapText="1"/>
    </xf>
    <xf numFmtId="41" fontId="5" fillId="2" borderId="18" xfId="1" applyFont="1" applyFill="1" applyBorder="1" applyAlignment="1" applyProtection="1">
      <alignment horizontal="right" vertical="center" wrapText="1"/>
    </xf>
    <xf numFmtId="165" fontId="13" fillId="0" borderId="28" xfId="2" applyNumberFormat="1" applyFont="1" applyBorder="1" applyAlignment="1" applyProtection="1">
      <alignment vertical="center"/>
    </xf>
    <xf numFmtId="4" fontId="7" fillId="5" borderId="29" xfId="3" applyNumberFormat="1" applyFont="1" applyFill="1" applyBorder="1" applyAlignment="1" applyProtection="1">
      <alignment horizontal="right" vertical="center" wrapText="1"/>
    </xf>
    <xf numFmtId="4" fontId="7" fillId="5" borderId="29" xfId="3" applyNumberFormat="1" applyFont="1" applyFill="1" applyBorder="1" applyAlignment="1" applyProtection="1">
      <alignment vertical="center" wrapText="1"/>
    </xf>
    <xf numFmtId="169" fontId="5" fillId="2" borderId="28" xfId="1" applyNumberFormat="1" applyFont="1" applyFill="1" applyBorder="1" applyAlignment="1" applyProtection="1">
      <alignment horizontal="right" vertical="center" wrapText="1"/>
    </xf>
    <xf numFmtId="41" fontId="5" fillId="2" borderId="28" xfId="1" applyFont="1" applyFill="1" applyBorder="1" applyAlignment="1" applyProtection="1">
      <alignment horizontal="right" vertical="center" wrapText="1"/>
    </xf>
  </cellXfs>
  <cellStyles count="11">
    <cellStyle name="Millares [0]" xfId="1" builtinId="6"/>
    <cellStyle name="Millares 2 2" xfId="6" xr:uid="{173EA54E-0462-469D-B93A-257C1C894ED9}"/>
    <cellStyle name="Moneda" xfId="2" builtinId="4"/>
    <cellStyle name="Moneda [0]" xfId="9" builtinId="7"/>
    <cellStyle name="Moneda 3 4" xfId="7" xr:uid="{0C80811F-2C0B-4540-8262-6294E73940DE}"/>
    <cellStyle name="Normal" xfId="0" builtinId="0"/>
    <cellStyle name="Normal 3" xfId="4" xr:uid="{CD1F31D2-048E-435E-BB05-7AB55A4DF7BE}"/>
    <cellStyle name="Normal 3 11 2" xfId="8" xr:uid="{340621DE-035A-4826-97EF-7CA7A82BCDD0}"/>
    <cellStyle name="Normal_ESTABLECIMIENTO Y MANTENIMIENTO" xfId="10" xr:uid="{F377B7AF-E436-44CF-AC4E-06C24A15EEA1}"/>
    <cellStyle name="Porcentaje" xfId="3" builtinId="5"/>
    <cellStyle name="Porcentaje 2 2 2" xfId="5" xr:uid="{D180B659-7239-4034-87D6-0FE82A39A29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aCCIDENTES%20DE%201995%20-%2019"/>
      <sheetName val="SUB APU"/>
      <sheetName val="aCCIDENTES DE 1995 - 1996.xls"/>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 val="Res-Accide-10"/>
      <sheetName val="\\Giovanni\administracion vial\"/>
      <sheetName val="\MONTO AGOTABLE 2010\a  aaInfor"/>
      <sheetName val="[aCCIDENTES DE 1995 - 1996.xls]"/>
      <sheetName val="\AMV _ no borrar\PRESUPUESTOS\a"/>
      <sheetName val="\I\AMV _ no borrar\PRESUPUESTOS"/>
      <sheetName val="\G\I\AMV _ no borrar\PRESUPUEST"/>
      <sheetName val="\A\a  aaInformación GRUPO 4\A M"/>
      <sheetName val="\G\A\a  aaInformación GRUPO 4\A"/>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CIDENTES%20DE%201995%20-%2019"/>
      <sheetName val="#¡REF"/>
      <sheetName val="ACTA DE MODIFICACION  (2)"/>
      <sheetName val="CONT_ADI"/>
      <sheetName val="otros"/>
      <sheetName val="PRESUPUESTO"/>
      <sheetName val="Informe"/>
      <sheetName val="Seguim-16"/>
      <sheetName val="Informacion"/>
      <sheetName val="INDICMICROEMP"/>
      <sheetName val="\a  aaInformación GRUPO 4\A MIn"/>
      <sheetName val="Datos"/>
      <sheetName val="MATERIALES"/>
      <sheetName val="Datos Básicos"/>
      <sheetName val="SALARIOS"/>
      <sheetName val="SUB APU"/>
      <sheetName val="INV"/>
      <sheetName val="AASHTO"/>
      <sheetName val="PESOS"/>
      <sheetName val="Formulario N° 4"/>
      <sheetName val="EQUIP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 val="otros"/>
      <sheetName val="PRESUPUEST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7AAA2-E6EE-4AC6-B7C9-105C08F4977A}">
  <sheetPr>
    <tabColor theme="6" tint="-0.249977111117893"/>
  </sheetPr>
  <dimension ref="B1:HJ86"/>
  <sheetViews>
    <sheetView showGridLines="0" tabSelected="1" view="pageBreakPreview" topLeftCell="A54" zoomScaleNormal="100" zoomScaleSheetLayoutView="100" workbookViewId="0">
      <selection activeCell="G59" sqref="G59"/>
    </sheetView>
  </sheetViews>
  <sheetFormatPr baseColWidth="10" defaultColWidth="12.5703125" defaultRowHeight="16.5" x14ac:dyDescent="0.3"/>
  <cols>
    <col min="1" max="1" width="1.85546875" style="2" customWidth="1"/>
    <col min="2" max="2" width="9.7109375" style="50" customWidth="1"/>
    <col min="3" max="3" width="48.5703125" style="51" customWidth="1"/>
    <col min="4" max="4" width="15.85546875" style="51" customWidth="1"/>
    <col min="5" max="5" width="13.7109375" style="52" customWidth="1"/>
    <col min="6" max="6" width="15.85546875" style="1" customWidth="1"/>
    <col min="7" max="7" width="21" style="1" customWidth="1"/>
    <col min="8" max="8" width="2" style="53" customWidth="1"/>
    <col min="9" max="10" width="13" style="1" customWidth="1"/>
    <col min="11" max="218" width="11.5703125" style="1" customWidth="1"/>
    <col min="219" max="16384" width="12.5703125" style="2"/>
  </cols>
  <sheetData>
    <row r="1" spans="2:218" ht="43.5" customHeight="1" x14ac:dyDescent="0.3">
      <c r="B1" s="112" t="s">
        <v>0</v>
      </c>
      <c r="C1" s="112"/>
      <c r="D1" s="112"/>
      <c r="E1" s="112"/>
      <c r="F1" s="112"/>
      <c r="G1" s="112"/>
    </row>
    <row r="2" spans="2:218" ht="17.25" thickBot="1" x14ac:dyDescent="0.35">
      <c r="B2" s="113"/>
      <c r="C2" s="113"/>
      <c r="D2" s="113"/>
      <c r="E2" s="113"/>
      <c r="F2" s="113"/>
      <c r="G2" s="113"/>
      <c r="I2" s="1" t="s">
        <v>53</v>
      </c>
      <c r="K2" s="2"/>
    </row>
    <row r="3" spans="2:218" ht="15" customHeight="1" thickBot="1" x14ac:dyDescent="0.35">
      <c r="B3" s="113"/>
      <c r="C3" s="113"/>
      <c r="D3" s="113"/>
      <c r="E3" s="114"/>
      <c r="F3" s="115" t="str">
        <f>+CONCATENATE(I2,SUM(G10,G24,G38),I3)</f>
        <v>PLAZO: 13 MESES</v>
      </c>
      <c r="G3" s="116"/>
      <c r="I3" s="1" t="s">
        <v>54</v>
      </c>
      <c r="K3" s="2"/>
    </row>
    <row r="4" spans="2:218" ht="11.25" customHeight="1" x14ac:dyDescent="0.3">
      <c r="B4" s="54"/>
      <c r="C4" s="54"/>
      <c r="D4" s="54"/>
      <c r="E4" s="54"/>
      <c r="F4" s="3"/>
      <c r="G4" s="3"/>
    </row>
    <row r="5" spans="2:218" s="4" customFormat="1" ht="11.25" customHeight="1" x14ac:dyDescent="0.3">
      <c r="B5" s="117" t="s">
        <v>1</v>
      </c>
      <c r="C5" s="117"/>
      <c r="D5" s="117"/>
      <c r="E5" s="117"/>
      <c r="F5" s="117"/>
      <c r="G5" s="117"/>
      <c r="H5" s="53"/>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row>
    <row r="6" spans="2:218" s="4" customFormat="1" ht="14.25" customHeight="1" thickBot="1" x14ac:dyDescent="0.35">
      <c r="B6" s="5"/>
      <c r="C6" s="6"/>
      <c r="D6" s="6"/>
      <c r="E6" s="6"/>
      <c r="F6" s="6"/>
      <c r="G6" s="6"/>
      <c r="H6" s="53"/>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row>
    <row r="7" spans="2:218" s="4" customFormat="1" ht="16.5" customHeight="1" x14ac:dyDescent="0.3">
      <c r="B7" s="99" t="s">
        <v>2</v>
      </c>
      <c r="C7" s="101" t="s">
        <v>3</v>
      </c>
      <c r="D7" s="102"/>
      <c r="E7" s="67" t="s">
        <v>4</v>
      </c>
      <c r="F7" s="7" t="s">
        <v>5</v>
      </c>
      <c r="G7" s="8" t="s">
        <v>6</v>
      </c>
      <c r="H7" s="53"/>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row>
    <row r="8" spans="2:218" s="4" customFormat="1" ht="16.5" customHeight="1" x14ac:dyDescent="0.3">
      <c r="B8" s="100"/>
      <c r="C8" s="103"/>
      <c r="D8" s="104"/>
      <c r="E8" s="9" t="s">
        <v>7</v>
      </c>
      <c r="F8" s="10" t="s">
        <v>8</v>
      </c>
      <c r="G8" s="11" t="s">
        <v>9</v>
      </c>
      <c r="H8" s="53"/>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row>
    <row r="9" spans="2:218" s="4" customFormat="1" ht="17.25" customHeight="1" thickBot="1" x14ac:dyDescent="0.35">
      <c r="B9" s="12" t="s">
        <v>10</v>
      </c>
      <c r="C9" s="105"/>
      <c r="D9" s="106"/>
      <c r="E9" s="13" t="s">
        <v>11</v>
      </c>
      <c r="F9" s="14" t="s">
        <v>12</v>
      </c>
      <c r="G9" s="15" t="s">
        <v>13</v>
      </c>
      <c r="H9" s="5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row>
    <row r="10" spans="2:218" s="4" customFormat="1" ht="12" customHeight="1" thickBot="1" x14ac:dyDescent="0.35">
      <c r="B10" s="88" t="s">
        <v>14</v>
      </c>
      <c r="C10" s="89"/>
      <c r="D10" s="89"/>
      <c r="E10" s="89"/>
      <c r="F10" s="89"/>
      <c r="G10" s="16">
        <v>0.5</v>
      </c>
      <c r="H10" s="5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row>
    <row r="11" spans="2:218" s="4" customFormat="1" x14ac:dyDescent="0.3">
      <c r="B11" s="17"/>
      <c r="C11" s="107" t="s">
        <v>15</v>
      </c>
      <c r="D11" s="107"/>
      <c r="E11" s="107"/>
      <c r="F11" s="107"/>
      <c r="G11" s="108"/>
      <c r="H11" s="53"/>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row>
    <row r="12" spans="2:218" s="4" customFormat="1" x14ac:dyDescent="0.3">
      <c r="B12" s="18"/>
      <c r="C12" s="19" t="s">
        <v>16</v>
      </c>
      <c r="D12" s="19"/>
      <c r="E12" s="20"/>
      <c r="F12" s="20"/>
      <c r="G12" s="21"/>
      <c r="H12" s="5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row>
    <row r="13" spans="2:218" s="4" customFormat="1" x14ac:dyDescent="0.3">
      <c r="B13" s="22">
        <v>1</v>
      </c>
      <c r="C13" s="55" t="s">
        <v>17</v>
      </c>
      <c r="D13" s="23"/>
      <c r="E13" s="56"/>
      <c r="F13" s="24">
        <v>0.25</v>
      </c>
      <c r="G13" s="25">
        <f>+ROUND(B13*E13*F13*$G$10,0)</f>
        <v>0</v>
      </c>
      <c r="H13" s="53"/>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row>
    <row r="14" spans="2:218" s="4" customFormat="1" x14ac:dyDescent="0.3">
      <c r="B14" s="26">
        <v>1</v>
      </c>
      <c r="C14" s="55" t="s">
        <v>18</v>
      </c>
      <c r="D14" s="23"/>
      <c r="E14" s="57"/>
      <c r="F14" s="24">
        <v>0.25</v>
      </c>
      <c r="G14" s="25">
        <f t="shared" ref="G14:G20" si="0">+ROUND(B14*E14*F14*$G$10,0)</f>
        <v>0</v>
      </c>
      <c r="H14" s="53"/>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row>
    <row r="15" spans="2:218" s="4" customFormat="1" x14ac:dyDescent="0.3">
      <c r="B15" s="26">
        <v>1</v>
      </c>
      <c r="C15" s="55" t="s">
        <v>19</v>
      </c>
      <c r="D15" s="23"/>
      <c r="E15" s="57"/>
      <c r="F15" s="24">
        <v>0.25</v>
      </c>
      <c r="G15" s="25">
        <f t="shared" si="0"/>
        <v>0</v>
      </c>
      <c r="H15" s="5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row>
    <row r="16" spans="2:218" s="4" customFormat="1" x14ac:dyDescent="0.3">
      <c r="B16" s="26">
        <v>1</v>
      </c>
      <c r="C16" s="55" t="s">
        <v>20</v>
      </c>
      <c r="D16" s="23"/>
      <c r="E16" s="57"/>
      <c r="F16" s="24">
        <v>1</v>
      </c>
      <c r="G16" s="25">
        <f t="shared" si="0"/>
        <v>0</v>
      </c>
      <c r="H16" s="53"/>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row>
    <row r="17" spans="2:218" s="4" customFormat="1" x14ac:dyDescent="0.3">
      <c r="B17" s="26">
        <v>1</v>
      </c>
      <c r="C17" s="55" t="s">
        <v>21</v>
      </c>
      <c r="D17" s="23"/>
      <c r="E17" s="57"/>
      <c r="F17" s="24">
        <v>0.5</v>
      </c>
      <c r="G17" s="25">
        <f t="shared" si="0"/>
        <v>0</v>
      </c>
      <c r="H17" s="53"/>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row>
    <row r="18" spans="2:218" s="4" customFormat="1" hidden="1" x14ac:dyDescent="0.3">
      <c r="B18" s="26"/>
      <c r="C18" s="55" t="s">
        <v>22</v>
      </c>
      <c r="D18" s="23"/>
      <c r="E18" s="144"/>
      <c r="F18" s="24"/>
      <c r="G18" s="25">
        <f t="shared" si="0"/>
        <v>0</v>
      </c>
      <c r="H18" s="53"/>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row>
    <row r="19" spans="2:218" s="4" customFormat="1" hidden="1" x14ac:dyDescent="0.3">
      <c r="B19" s="26"/>
      <c r="C19" s="55" t="s">
        <v>23</v>
      </c>
      <c r="D19" s="23"/>
      <c r="E19" s="144"/>
      <c r="F19" s="24"/>
      <c r="G19" s="25">
        <f t="shared" si="0"/>
        <v>0</v>
      </c>
      <c r="H19" s="53"/>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row>
    <row r="20" spans="2:218" s="4" customFormat="1" x14ac:dyDescent="0.3">
      <c r="B20" s="26">
        <v>1</v>
      </c>
      <c r="C20" s="55" t="s">
        <v>24</v>
      </c>
      <c r="D20" s="23"/>
      <c r="E20" s="57"/>
      <c r="F20" s="24">
        <v>0.5</v>
      </c>
      <c r="G20" s="25">
        <f t="shared" si="0"/>
        <v>0</v>
      </c>
      <c r="H20" s="53"/>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row>
    <row r="21" spans="2:218" s="4" customFormat="1" x14ac:dyDescent="0.3">
      <c r="B21" s="27"/>
      <c r="C21" s="109" t="s">
        <v>25</v>
      </c>
      <c r="D21" s="110"/>
      <c r="E21" s="110"/>
      <c r="F21" s="111"/>
      <c r="G21" s="28">
        <f>SUM(G12:G20)</f>
        <v>0</v>
      </c>
      <c r="H21" s="53"/>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row>
    <row r="22" spans="2:218" s="4" customFormat="1" x14ac:dyDescent="0.3">
      <c r="B22" s="29"/>
      <c r="C22" s="82" t="s">
        <v>26</v>
      </c>
      <c r="D22" s="83"/>
      <c r="E22" s="83"/>
      <c r="F22" s="84"/>
      <c r="G22" s="145"/>
      <c r="H22" s="53"/>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row>
    <row r="23" spans="2:218" s="4" customFormat="1" ht="17.25" thickBot="1" x14ac:dyDescent="0.35">
      <c r="B23" s="30"/>
      <c r="C23" s="85" t="s">
        <v>27</v>
      </c>
      <c r="D23" s="86"/>
      <c r="E23" s="86"/>
      <c r="F23" s="87"/>
      <c r="G23" s="31">
        <f>ROUND(+G21*(G22),0)</f>
        <v>0</v>
      </c>
      <c r="H23" s="53"/>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row>
    <row r="24" spans="2:218" s="4" customFormat="1" ht="12" customHeight="1" thickBot="1" x14ac:dyDescent="0.35">
      <c r="B24" s="88" t="s">
        <v>28</v>
      </c>
      <c r="C24" s="89"/>
      <c r="D24" s="89"/>
      <c r="E24" s="89"/>
      <c r="F24" s="89"/>
      <c r="G24" s="16">
        <v>11</v>
      </c>
      <c r="H24" s="53"/>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row>
    <row r="25" spans="2:218" s="4" customFormat="1" x14ac:dyDescent="0.3">
      <c r="B25" s="17"/>
      <c r="C25" s="107" t="s">
        <v>15</v>
      </c>
      <c r="D25" s="107"/>
      <c r="E25" s="107"/>
      <c r="F25" s="107"/>
      <c r="G25" s="108"/>
      <c r="H25" s="53"/>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row>
    <row r="26" spans="2:218" s="4" customFormat="1" x14ac:dyDescent="0.3">
      <c r="B26" s="18"/>
      <c r="C26" s="20" t="s">
        <v>16</v>
      </c>
      <c r="D26" s="20"/>
      <c r="E26" s="20"/>
      <c r="F26" s="20"/>
      <c r="G26" s="21"/>
      <c r="H26" s="53"/>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row>
    <row r="27" spans="2:218" s="4" customFormat="1" x14ac:dyDescent="0.3">
      <c r="B27" s="26">
        <v>1</v>
      </c>
      <c r="C27" s="55" t="str">
        <f t="shared" ref="C27:C34" si="1">+C13</f>
        <v>Director de Interventoria (Especialista Pavimentos/Geotecnia)</v>
      </c>
      <c r="D27" s="23"/>
      <c r="E27" s="57"/>
      <c r="F27" s="24">
        <v>0.25</v>
      </c>
      <c r="G27" s="25">
        <f>+ROUND(B27*E27*F27*$G$24,0)</f>
        <v>0</v>
      </c>
      <c r="H27" s="53"/>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row>
    <row r="28" spans="2:218" s="4" customFormat="1" x14ac:dyDescent="0.3">
      <c r="B28" s="26">
        <v>1</v>
      </c>
      <c r="C28" s="55" t="str">
        <f t="shared" si="1"/>
        <v>Profesional Ambiental</v>
      </c>
      <c r="D28" s="23"/>
      <c r="E28" s="57"/>
      <c r="F28" s="24">
        <v>1</v>
      </c>
      <c r="G28" s="25">
        <f t="shared" ref="G28:G34" si="2">+ROUND(B28*E28*F28*$G$24,0)</f>
        <v>0</v>
      </c>
      <c r="H28" s="53"/>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row>
    <row r="29" spans="2:218" s="4" customFormat="1" x14ac:dyDescent="0.3">
      <c r="B29" s="26">
        <v>1</v>
      </c>
      <c r="C29" s="55" t="str">
        <f t="shared" si="1"/>
        <v>Profesional Social</v>
      </c>
      <c r="D29" s="23"/>
      <c r="E29" s="57"/>
      <c r="F29" s="24">
        <v>1</v>
      </c>
      <c r="G29" s="25">
        <f t="shared" si="2"/>
        <v>0</v>
      </c>
      <c r="H29" s="53"/>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row>
    <row r="30" spans="2:218" s="4" customFormat="1" x14ac:dyDescent="0.3">
      <c r="B30" s="26">
        <v>1</v>
      </c>
      <c r="C30" s="55" t="str">
        <f t="shared" si="1"/>
        <v>Profesional Civil (Residente de Interventoria)</v>
      </c>
      <c r="D30" s="23"/>
      <c r="E30" s="57"/>
      <c r="F30" s="24">
        <v>1</v>
      </c>
      <c r="G30" s="25">
        <f t="shared" si="2"/>
        <v>0</v>
      </c>
      <c r="H30" s="53"/>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row>
    <row r="31" spans="2:218" s="4" customFormat="1" x14ac:dyDescent="0.3">
      <c r="B31" s="26">
        <v>1</v>
      </c>
      <c r="C31" s="55" t="str">
        <f t="shared" si="1"/>
        <v>Profesional HSE</v>
      </c>
      <c r="D31" s="23"/>
      <c r="E31" s="57"/>
      <c r="F31" s="24">
        <v>1</v>
      </c>
      <c r="G31" s="25">
        <f t="shared" si="2"/>
        <v>0</v>
      </c>
      <c r="H31" s="53"/>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row>
    <row r="32" spans="2:218" s="4" customFormat="1" x14ac:dyDescent="0.3">
      <c r="B32" s="26">
        <v>1</v>
      </c>
      <c r="C32" s="55" t="str">
        <f t="shared" si="1"/>
        <v>Topografo</v>
      </c>
      <c r="D32" s="23"/>
      <c r="E32" s="57"/>
      <c r="F32" s="24">
        <v>1</v>
      </c>
      <c r="G32" s="25">
        <f t="shared" si="2"/>
        <v>0</v>
      </c>
      <c r="H32" s="53"/>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row>
    <row r="33" spans="2:218" s="4" customFormat="1" x14ac:dyDescent="0.3">
      <c r="B33" s="26">
        <v>1</v>
      </c>
      <c r="C33" s="55" t="str">
        <f t="shared" si="1"/>
        <v>Cadenero</v>
      </c>
      <c r="D33" s="23"/>
      <c r="E33" s="57"/>
      <c r="F33" s="24">
        <v>1</v>
      </c>
      <c r="G33" s="25">
        <f t="shared" si="2"/>
        <v>0</v>
      </c>
      <c r="H33" s="53"/>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row>
    <row r="34" spans="2:218" s="4" customFormat="1" x14ac:dyDescent="0.3">
      <c r="B34" s="26">
        <v>1</v>
      </c>
      <c r="C34" s="55" t="str">
        <f t="shared" si="1"/>
        <v>Profesional Control Documental</v>
      </c>
      <c r="D34" s="23"/>
      <c r="E34" s="57"/>
      <c r="F34" s="24">
        <v>1</v>
      </c>
      <c r="G34" s="25">
        <f t="shared" si="2"/>
        <v>0</v>
      </c>
      <c r="H34" s="53"/>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row>
    <row r="35" spans="2:218" s="4" customFormat="1" x14ac:dyDescent="0.3">
      <c r="B35" s="27"/>
      <c r="C35" s="109" t="s">
        <v>25</v>
      </c>
      <c r="D35" s="110"/>
      <c r="E35" s="110"/>
      <c r="F35" s="111"/>
      <c r="G35" s="28">
        <f>SUM(G26:G34)</f>
        <v>0</v>
      </c>
      <c r="H35" s="53"/>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row>
    <row r="36" spans="2:218" s="4" customFormat="1" x14ac:dyDescent="0.3">
      <c r="B36" s="29"/>
      <c r="C36" s="82" t="s">
        <v>26</v>
      </c>
      <c r="D36" s="83"/>
      <c r="E36" s="83"/>
      <c r="F36" s="84"/>
      <c r="G36" s="146"/>
      <c r="H36" s="53"/>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row>
    <row r="37" spans="2:218" s="4" customFormat="1" ht="17.25" thickBot="1" x14ac:dyDescent="0.35">
      <c r="B37" s="30"/>
      <c r="C37" s="85" t="s">
        <v>29</v>
      </c>
      <c r="D37" s="86"/>
      <c r="E37" s="86"/>
      <c r="F37" s="87"/>
      <c r="G37" s="31">
        <f>ROUND(+G35*(G36),0)</f>
        <v>0</v>
      </c>
      <c r="H37" s="53"/>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row>
    <row r="38" spans="2:218" s="4" customFormat="1" ht="12" customHeight="1" thickBot="1" x14ac:dyDescent="0.35">
      <c r="B38" s="88" t="s">
        <v>30</v>
      </c>
      <c r="C38" s="89"/>
      <c r="D38" s="89"/>
      <c r="E38" s="89"/>
      <c r="F38" s="89"/>
      <c r="G38" s="16">
        <v>1.5</v>
      </c>
      <c r="H38" s="53"/>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row>
    <row r="39" spans="2:218" s="4" customFormat="1" x14ac:dyDescent="0.3">
      <c r="B39" s="17"/>
      <c r="C39" s="107" t="s">
        <v>15</v>
      </c>
      <c r="D39" s="107"/>
      <c r="E39" s="107"/>
      <c r="F39" s="107"/>
      <c r="G39" s="108"/>
      <c r="H39" s="53"/>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row>
    <row r="40" spans="2:218" s="4" customFormat="1" x14ac:dyDescent="0.3">
      <c r="B40" s="18"/>
      <c r="C40" s="20" t="s">
        <v>16</v>
      </c>
      <c r="D40" s="20"/>
      <c r="E40" s="20"/>
      <c r="F40" s="20"/>
      <c r="G40" s="21"/>
      <c r="H40" s="53"/>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row>
    <row r="41" spans="2:218" s="4" customFormat="1" x14ac:dyDescent="0.3">
      <c r="B41" s="26">
        <v>1</v>
      </c>
      <c r="C41" s="55" t="str">
        <f t="shared" ref="C41:C48" si="3">+C27</f>
        <v>Director de Interventoria (Especialista Pavimentos/Geotecnia)</v>
      </c>
      <c r="D41" s="23"/>
      <c r="E41" s="57"/>
      <c r="F41" s="24">
        <v>0.25</v>
      </c>
      <c r="G41" s="25">
        <f>+ROUND(B41*E41*F41*$G$38,0)</f>
        <v>0</v>
      </c>
      <c r="H41" s="53"/>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row>
    <row r="42" spans="2:218" s="4" customFormat="1" x14ac:dyDescent="0.3">
      <c r="B42" s="26">
        <v>1</v>
      </c>
      <c r="C42" s="55" t="str">
        <f t="shared" si="3"/>
        <v>Profesional Ambiental</v>
      </c>
      <c r="D42" s="23"/>
      <c r="E42" s="57"/>
      <c r="F42" s="24">
        <v>0.25</v>
      </c>
      <c r="G42" s="25">
        <f t="shared" ref="G42:G48" si="4">+ROUND(B42*E42*F42*$G$38,0)</f>
        <v>0</v>
      </c>
      <c r="H42" s="53"/>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row>
    <row r="43" spans="2:218" s="4" customFormat="1" x14ac:dyDescent="0.3">
      <c r="B43" s="26">
        <v>1</v>
      </c>
      <c r="C43" s="55" t="str">
        <f t="shared" si="3"/>
        <v>Profesional Social</v>
      </c>
      <c r="D43" s="23"/>
      <c r="E43" s="57"/>
      <c r="F43" s="24">
        <v>0.25</v>
      </c>
      <c r="G43" s="25">
        <f t="shared" si="4"/>
        <v>0</v>
      </c>
      <c r="H43" s="53"/>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row>
    <row r="44" spans="2:218" s="4" customFormat="1" x14ac:dyDescent="0.3">
      <c r="B44" s="26">
        <v>1</v>
      </c>
      <c r="C44" s="55" t="str">
        <f t="shared" si="3"/>
        <v>Profesional Civil (Residente de Interventoria)</v>
      </c>
      <c r="D44" s="23"/>
      <c r="E44" s="57"/>
      <c r="F44" s="24">
        <v>1</v>
      </c>
      <c r="G44" s="25">
        <f t="shared" si="4"/>
        <v>0</v>
      </c>
      <c r="H44" s="53"/>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row>
    <row r="45" spans="2:218" s="4" customFormat="1" x14ac:dyDescent="0.3">
      <c r="B45" s="26">
        <v>1</v>
      </c>
      <c r="C45" s="55" t="str">
        <f t="shared" si="3"/>
        <v>Profesional HSE</v>
      </c>
      <c r="D45" s="23"/>
      <c r="E45" s="57"/>
      <c r="F45" s="24">
        <v>0.5</v>
      </c>
      <c r="G45" s="25">
        <f t="shared" si="4"/>
        <v>0</v>
      </c>
      <c r="H45" s="53"/>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row>
    <row r="46" spans="2:218" s="4" customFormat="1" hidden="1" x14ac:dyDescent="0.3">
      <c r="B46" s="66"/>
      <c r="C46" s="55" t="str">
        <f t="shared" si="3"/>
        <v>Topografo</v>
      </c>
      <c r="D46" s="23"/>
      <c r="E46" s="144"/>
      <c r="F46" s="32">
        <v>0.5</v>
      </c>
      <c r="G46" s="25">
        <f t="shared" si="4"/>
        <v>0</v>
      </c>
      <c r="H46" s="53"/>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row>
    <row r="47" spans="2:218" s="4" customFormat="1" hidden="1" x14ac:dyDescent="0.3">
      <c r="B47" s="66"/>
      <c r="C47" s="55" t="str">
        <f t="shared" si="3"/>
        <v>Cadenero</v>
      </c>
      <c r="D47" s="23"/>
      <c r="E47" s="144"/>
      <c r="F47" s="32">
        <v>0.5</v>
      </c>
      <c r="G47" s="25">
        <f t="shared" si="4"/>
        <v>0</v>
      </c>
      <c r="H47" s="53"/>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row>
    <row r="48" spans="2:218" s="4" customFormat="1" x14ac:dyDescent="0.3">
      <c r="B48" s="66">
        <v>1</v>
      </c>
      <c r="C48" s="55" t="str">
        <f t="shared" si="3"/>
        <v>Profesional Control Documental</v>
      </c>
      <c r="D48" s="23"/>
      <c r="E48" s="57"/>
      <c r="F48" s="32">
        <v>0.5</v>
      </c>
      <c r="G48" s="25">
        <f t="shared" si="4"/>
        <v>0</v>
      </c>
      <c r="H48" s="53"/>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row>
    <row r="49" spans="2:218" s="4" customFormat="1" x14ac:dyDescent="0.3">
      <c r="B49" s="27"/>
      <c r="C49" s="109" t="s">
        <v>25</v>
      </c>
      <c r="D49" s="110"/>
      <c r="E49" s="110"/>
      <c r="F49" s="111"/>
      <c r="G49" s="28">
        <f>SUM(G40:G48)</f>
        <v>0</v>
      </c>
      <c r="H49" s="53"/>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row>
    <row r="50" spans="2:218" s="4" customFormat="1" x14ac:dyDescent="0.3">
      <c r="B50" s="29"/>
      <c r="C50" s="82" t="s">
        <v>26</v>
      </c>
      <c r="D50" s="83"/>
      <c r="E50" s="83"/>
      <c r="F50" s="84"/>
      <c r="G50" s="146"/>
      <c r="H50" s="53"/>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row>
    <row r="51" spans="2:218" s="4" customFormat="1" ht="17.25" thickBot="1" x14ac:dyDescent="0.35">
      <c r="B51" s="30"/>
      <c r="C51" s="85" t="s">
        <v>31</v>
      </c>
      <c r="D51" s="86"/>
      <c r="E51" s="86"/>
      <c r="F51" s="87"/>
      <c r="G51" s="31">
        <f>ROUND(+G49*(G50),0)</f>
        <v>0</v>
      </c>
      <c r="H51" s="53"/>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row>
    <row r="52" spans="2:218" s="4" customFormat="1" ht="10.5" customHeight="1" x14ac:dyDescent="0.3">
      <c r="B52" s="118" t="s">
        <v>71</v>
      </c>
      <c r="C52" s="119"/>
      <c r="D52" s="119"/>
      <c r="E52" s="119"/>
      <c r="F52" s="120"/>
      <c r="G52" s="124">
        <f>+G51+G37+G23</f>
        <v>0</v>
      </c>
      <c r="H52" s="53"/>
      <c r="I52" s="58"/>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row>
    <row r="53" spans="2:218" s="4" customFormat="1" ht="10.5" customHeight="1" thickBot="1" x14ac:dyDescent="0.35">
      <c r="B53" s="121"/>
      <c r="C53" s="122"/>
      <c r="D53" s="122"/>
      <c r="E53" s="122"/>
      <c r="F53" s="123"/>
      <c r="G53" s="125"/>
      <c r="H53" s="53"/>
      <c r="I53" s="59"/>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row>
    <row r="54" spans="2:218" s="4" customFormat="1" x14ac:dyDescent="0.3">
      <c r="B54" s="126" t="s">
        <v>2</v>
      </c>
      <c r="C54" s="128" t="s">
        <v>32</v>
      </c>
      <c r="D54" s="130" t="s">
        <v>33</v>
      </c>
      <c r="E54" s="65" t="s">
        <v>34</v>
      </c>
      <c r="F54" s="132" t="s">
        <v>35</v>
      </c>
      <c r="G54" s="33" t="s">
        <v>6</v>
      </c>
      <c r="H54" s="5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row>
    <row r="55" spans="2:218" s="4" customFormat="1" x14ac:dyDescent="0.3">
      <c r="B55" s="127"/>
      <c r="C55" s="128"/>
      <c r="D55" s="130"/>
      <c r="E55" s="10" t="s">
        <v>36</v>
      </c>
      <c r="F55" s="133"/>
      <c r="G55" s="11" t="s">
        <v>9</v>
      </c>
      <c r="H55" s="53"/>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row>
    <row r="56" spans="2:218" s="4" customFormat="1" ht="17.25" thickBot="1" x14ac:dyDescent="0.35">
      <c r="B56" s="34" t="s">
        <v>37</v>
      </c>
      <c r="C56" s="129"/>
      <c r="D56" s="131"/>
      <c r="E56" s="14" t="s">
        <v>38</v>
      </c>
      <c r="F56" s="14" t="s">
        <v>39</v>
      </c>
      <c r="G56" s="15" t="s">
        <v>40</v>
      </c>
      <c r="H56" s="53"/>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row>
    <row r="57" spans="2:218" s="4" customFormat="1" x14ac:dyDescent="0.3">
      <c r="B57" s="29"/>
      <c r="C57" s="35" t="s">
        <v>41</v>
      </c>
      <c r="D57" s="20"/>
      <c r="E57" s="36"/>
      <c r="F57" s="37"/>
      <c r="G57" s="38"/>
      <c r="H57" s="53"/>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row>
    <row r="58" spans="2:218" s="4" customFormat="1" ht="24" customHeight="1" x14ac:dyDescent="0.3">
      <c r="B58" s="39">
        <v>1</v>
      </c>
      <c r="C58" s="40" t="s">
        <v>42</v>
      </c>
      <c r="D58" s="41" t="s">
        <v>43</v>
      </c>
      <c r="E58" s="63"/>
      <c r="F58" s="147">
        <v>3.5</v>
      </c>
      <c r="G58" s="42">
        <f>ROUND(F58*E58,0)</f>
        <v>0</v>
      </c>
      <c r="H58" s="53"/>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row>
    <row r="59" spans="2:218" s="4" customFormat="1" ht="24" customHeight="1" x14ac:dyDescent="0.3">
      <c r="B59" s="39">
        <v>1</v>
      </c>
      <c r="C59" s="40" t="s">
        <v>44</v>
      </c>
      <c r="D59" s="41" t="s">
        <v>43</v>
      </c>
      <c r="E59" s="63"/>
      <c r="F59" s="148">
        <v>12</v>
      </c>
      <c r="G59" s="42">
        <f>ROUND(F59*E59,0)</f>
        <v>0</v>
      </c>
      <c r="H59" s="53"/>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row>
    <row r="60" spans="2:218" s="4" customFormat="1" ht="24" customHeight="1" thickBot="1" x14ac:dyDescent="0.35">
      <c r="B60" s="43">
        <v>1</v>
      </c>
      <c r="C60" s="60" t="s">
        <v>55</v>
      </c>
      <c r="D60" s="61" t="s">
        <v>56</v>
      </c>
      <c r="E60" s="64"/>
      <c r="F60" s="143">
        <v>72</v>
      </c>
      <c r="G60" s="62">
        <f>+E60*F60</f>
        <v>0</v>
      </c>
      <c r="H60" s="53"/>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row>
    <row r="61" spans="2:218" s="4" customFormat="1" ht="19.5" customHeight="1" x14ac:dyDescent="0.3">
      <c r="B61" s="44"/>
      <c r="C61" s="134" t="s">
        <v>45</v>
      </c>
      <c r="D61" s="134"/>
      <c r="E61" s="134"/>
      <c r="F61" s="134"/>
      <c r="G61" s="45">
        <f>SUM(G58:G60)</f>
        <v>0</v>
      </c>
      <c r="H61" s="53"/>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row>
    <row r="62" spans="2:218" s="4" customFormat="1" ht="19.5" customHeight="1" x14ac:dyDescent="0.3">
      <c r="B62" s="46"/>
      <c r="C62" s="135" t="s">
        <v>46</v>
      </c>
      <c r="D62" s="135"/>
      <c r="E62" s="135"/>
      <c r="F62" s="135"/>
      <c r="G62" s="47">
        <f>+G61+G52</f>
        <v>0</v>
      </c>
      <c r="H62" s="53"/>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row>
    <row r="63" spans="2:218" s="4" customFormat="1" ht="19.5" customHeight="1" x14ac:dyDescent="0.3">
      <c r="B63" s="46"/>
      <c r="C63" s="135" t="s">
        <v>47</v>
      </c>
      <c r="D63" s="135"/>
      <c r="E63" s="135"/>
      <c r="F63" s="135"/>
      <c r="G63" s="47">
        <f>+ROUND(G62*0.19,0)</f>
        <v>0</v>
      </c>
      <c r="H63" s="53"/>
      <c r="I63" s="1"/>
      <c r="J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row>
    <row r="64" spans="2:218" s="4" customFormat="1" ht="19.5" customHeight="1" x14ac:dyDescent="0.3">
      <c r="B64" s="46"/>
      <c r="C64" s="135" t="s">
        <v>57</v>
      </c>
      <c r="D64" s="135"/>
      <c r="E64" s="135"/>
      <c r="F64" s="135"/>
      <c r="G64" s="47">
        <v>5227239</v>
      </c>
      <c r="H64" s="53"/>
      <c r="I64" s="1"/>
      <c r="J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row>
    <row r="65" spans="2:218" s="4" customFormat="1" ht="19.5" customHeight="1" thickBot="1" x14ac:dyDescent="0.35">
      <c r="B65" s="48"/>
      <c r="C65" s="136" t="s">
        <v>52</v>
      </c>
      <c r="D65" s="136"/>
      <c r="E65" s="136"/>
      <c r="F65" s="136"/>
      <c r="G65" s="49">
        <f>+G63+G62+G64</f>
        <v>5227239</v>
      </c>
      <c r="H65" s="53"/>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row>
    <row r="66" spans="2:218" s="4" customFormat="1" x14ac:dyDescent="0.3">
      <c r="B66" s="137" t="s">
        <v>48</v>
      </c>
      <c r="C66" s="138"/>
      <c r="D66" s="138"/>
      <c r="E66" s="138"/>
      <c r="F66" s="138"/>
      <c r="G66" s="139"/>
      <c r="H66" s="53"/>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row>
    <row r="67" spans="2:218" ht="34.5" customHeight="1" x14ac:dyDescent="0.3">
      <c r="B67" s="90" t="s">
        <v>49</v>
      </c>
      <c r="C67" s="91"/>
      <c r="D67" s="91"/>
      <c r="E67" s="91"/>
      <c r="F67" s="91"/>
      <c r="G67" s="92"/>
    </row>
    <row r="68" spans="2:218" s="4" customFormat="1" ht="21" customHeight="1" x14ac:dyDescent="0.3">
      <c r="B68" s="96" t="s">
        <v>50</v>
      </c>
      <c r="C68" s="97"/>
      <c r="D68" s="97"/>
      <c r="E68" s="97"/>
      <c r="F68" s="97"/>
      <c r="G68" s="98"/>
      <c r="H68" s="53"/>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row>
    <row r="69" spans="2:218" s="4" customFormat="1" ht="24" customHeight="1" x14ac:dyDescent="0.3">
      <c r="B69" s="90" t="s">
        <v>51</v>
      </c>
      <c r="C69" s="91"/>
      <c r="D69" s="91"/>
      <c r="E69" s="91"/>
      <c r="F69" s="91"/>
      <c r="G69" s="92"/>
      <c r="H69" s="53"/>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row>
    <row r="70" spans="2:218" s="4" customFormat="1" ht="37.5" customHeight="1" x14ac:dyDescent="0.3">
      <c r="B70" s="140" t="s">
        <v>58</v>
      </c>
      <c r="C70" s="141"/>
      <c r="D70" s="141"/>
      <c r="E70" s="141"/>
      <c r="F70" s="141"/>
      <c r="G70" s="142"/>
      <c r="H70" s="53"/>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row>
    <row r="71" spans="2:218" s="4" customFormat="1" ht="33" customHeight="1" x14ac:dyDescent="0.3">
      <c r="B71" s="96" t="s">
        <v>59</v>
      </c>
      <c r="C71" s="97"/>
      <c r="D71" s="97"/>
      <c r="E71" s="97"/>
      <c r="F71" s="97"/>
      <c r="G71" s="98"/>
      <c r="H71" s="53"/>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row>
    <row r="72" spans="2:218" s="4" customFormat="1" ht="25.5" customHeight="1" x14ac:dyDescent="0.3">
      <c r="B72" s="96" t="s">
        <v>60</v>
      </c>
      <c r="C72" s="97"/>
      <c r="D72" s="97"/>
      <c r="E72" s="97"/>
      <c r="F72" s="97"/>
      <c r="G72" s="98"/>
      <c r="H72" s="53"/>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row>
    <row r="73" spans="2:218" s="50" customFormat="1" ht="25.5" customHeight="1" x14ac:dyDescent="0.3">
      <c r="B73" s="96" t="s">
        <v>61</v>
      </c>
      <c r="C73" s="97"/>
      <c r="D73" s="97"/>
      <c r="E73" s="97"/>
      <c r="F73" s="97"/>
      <c r="G73" s="98"/>
      <c r="H73" s="53"/>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row>
    <row r="74" spans="2:218" s="50" customFormat="1" ht="27" customHeight="1" x14ac:dyDescent="0.3">
      <c r="B74" s="90" t="s">
        <v>62</v>
      </c>
      <c r="C74" s="91"/>
      <c r="D74" s="91"/>
      <c r="E74" s="91"/>
      <c r="F74" s="91"/>
      <c r="G74" s="92"/>
      <c r="H74" s="53"/>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row>
    <row r="75" spans="2:218" s="50" customFormat="1" ht="21" customHeight="1" x14ac:dyDescent="0.3">
      <c r="B75" s="90" t="s">
        <v>63</v>
      </c>
      <c r="C75" s="91"/>
      <c r="D75" s="91"/>
      <c r="E75" s="91"/>
      <c r="F75" s="91"/>
      <c r="G75" s="92"/>
      <c r="H75" s="53"/>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row>
    <row r="76" spans="2:218" ht="39.75" customHeight="1" x14ac:dyDescent="0.3">
      <c r="B76" s="90" t="s">
        <v>64</v>
      </c>
      <c r="C76" s="91"/>
      <c r="D76" s="91"/>
      <c r="E76" s="91"/>
      <c r="F76" s="91"/>
      <c r="G76" s="92"/>
    </row>
    <row r="77" spans="2:218" ht="29.25" customHeight="1" x14ac:dyDescent="0.3">
      <c r="B77" s="90" t="s">
        <v>65</v>
      </c>
      <c r="C77" s="91"/>
      <c r="D77" s="91"/>
      <c r="E77" s="91"/>
      <c r="F77" s="91"/>
      <c r="G77" s="92"/>
    </row>
    <row r="78" spans="2:218" ht="21" customHeight="1" x14ac:dyDescent="0.3">
      <c r="B78" s="90" t="s">
        <v>66</v>
      </c>
      <c r="C78" s="91"/>
      <c r="D78" s="91"/>
      <c r="E78" s="91"/>
      <c r="F78" s="91"/>
      <c r="G78" s="92"/>
    </row>
    <row r="79" spans="2:218" x14ac:dyDescent="0.3">
      <c r="B79" s="90" t="s">
        <v>67</v>
      </c>
      <c r="C79" s="91"/>
      <c r="D79" s="91"/>
      <c r="E79" s="91"/>
      <c r="F79" s="91"/>
      <c r="G79" s="92"/>
    </row>
    <row r="80" spans="2:218" x14ac:dyDescent="0.3">
      <c r="B80" s="90" t="s">
        <v>68</v>
      </c>
      <c r="C80" s="91"/>
      <c r="D80" s="91"/>
      <c r="E80" s="91"/>
      <c r="F80" s="91"/>
      <c r="G80" s="92"/>
    </row>
    <row r="81" spans="2:7" x14ac:dyDescent="0.3">
      <c r="B81" s="93" t="s">
        <v>69</v>
      </c>
      <c r="C81" s="94"/>
      <c r="D81" s="94"/>
      <c r="E81" s="94"/>
      <c r="F81" s="94"/>
      <c r="G81" s="95"/>
    </row>
    <row r="82" spans="2:7" ht="37.5" customHeight="1" thickBot="1" x14ac:dyDescent="0.35">
      <c r="B82" s="78" t="s">
        <v>70</v>
      </c>
      <c r="C82" s="79"/>
      <c r="D82" s="79"/>
      <c r="E82" s="79"/>
      <c r="F82" s="79"/>
      <c r="G82" s="80"/>
    </row>
    <row r="84" spans="2:7" x14ac:dyDescent="0.3">
      <c r="B84" s="68" t="s">
        <v>72</v>
      </c>
      <c r="C84" s="69"/>
      <c r="D84" s="69"/>
      <c r="E84" s="70"/>
      <c r="F84" s="71"/>
      <c r="G84" s="71"/>
    </row>
    <row r="85" spans="2:7" x14ac:dyDescent="0.3">
      <c r="B85" s="72"/>
      <c r="C85" s="73"/>
      <c r="D85" s="69"/>
      <c r="E85" s="74"/>
      <c r="F85" s="75"/>
      <c r="G85" s="75"/>
    </row>
    <row r="86" spans="2:7" x14ac:dyDescent="0.3">
      <c r="B86" s="76"/>
      <c r="C86" s="77" t="s">
        <v>74</v>
      </c>
      <c r="D86" s="77"/>
      <c r="E86" s="81" t="s">
        <v>73</v>
      </c>
      <c r="F86" s="81"/>
      <c r="G86" s="81"/>
    </row>
  </sheetData>
  <sheetProtection algorithmName="SHA-512" hashValue="8Nil/rc5glOVZeklNQft+Eui2VhSczKDpII6q9xUPs8L7iYipELcCLbeiqU2gOXYMlOV6DtCl96JiEXSM2MhYQ==" saltValue="OjlLSq/xiVLqHij2CW4cZQ==" spinCount="100000" sheet="1" objects="1" scenarios="1"/>
  <protectedRanges>
    <protectedRange algorithmName="SHA-512" hashValue="5FRjzaT2qtW3cJw/2GBhwl+sKcO6DvtiZS0H1cMHWD6dxtiUh/5vrGC35H9ELlkJCnvWJ4qU1al6UViGsCbreQ==" saltValue="aTXStziJ+xzLQmDcmK0LcA==" spinCount="100000" sqref="H67" name="ETAPA 3_1" securityDescriptor="O:WDG:WDD:(A;;CC;;;BU)"/>
    <protectedRange algorithmName="SHA-512" hashValue="wcY10QtZ9yEyeIPvw3ybCiRQFkot67Gw82CrPcHCtI1M68PTYi2fo5Feib1JbOAymbFTvMzZi/rhAfAlSnWnnw==" saltValue="Zg3Yg+7KbxrwY8/qnxlkQg==" spinCount="100000" sqref="H46" name="ETAPA 2_1" securityDescriptor="O:WDG:WDD:(A;;CC;;;BU)"/>
    <protectedRange algorithmName="SHA-512" hashValue="OHjc/erdaQN536AqkMXeXgAEGFYRArf8le9gIhDVmt47NOSTWs17e9evc+sYv3EvnSMXXscupQzFsJuVPE1srA==" saltValue="hNg0aQYtCIo7UqKKsKkGXg==" spinCount="100000" sqref="H27" name="ETAPA 1_1" securityDescriptor="O:WDG:WDD:(A;;CC;;;BU)"/>
  </protectedRanges>
  <mergeCells count="51">
    <mergeCell ref="B67:G67"/>
    <mergeCell ref="B68:G68"/>
    <mergeCell ref="B69:G69"/>
    <mergeCell ref="B70:G70"/>
    <mergeCell ref="B71:G71"/>
    <mergeCell ref="C62:F62"/>
    <mergeCell ref="C63:F63"/>
    <mergeCell ref="C64:F64"/>
    <mergeCell ref="C65:F65"/>
    <mergeCell ref="B66:G66"/>
    <mergeCell ref="B54:B55"/>
    <mergeCell ref="C54:C56"/>
    <mergeCell ref="D54:D56"/>
    <mergeCell ref="F54:F55"/>
    <mergeCell ref="C61:F61"/>
    <mergeCell ref="C49:F49"/>
    <mergeCell ref="C50:F50"/>
    <mergeCell ref="C51:F51"/>
    <mergeCell ref="B52:F53"/>
    <mergeCell ref="G52:G53"/>
    <mergeCell ref="C25:G25"/>
    <mergeCell ref="C35:F35"/>
    <mergeCell ref="C36:F36"/>
    <mergeCell ref="C37:F37"/>
    <mergeCell ref="C39:G39"/>
    <mergeCell ref="B1:G1"/>
    <mergeCell ref="B2:G2"/>
    <mergeCell ref="B3:E3"/>
    <mergeCell ref="F3:G3"/>
    <mergeCell ref="B5:G5"/>
    <mergeCell ref="B7:B8"/>
    <mergeCell ref="C7:D9"/>
    <mergeCell ref="B10:F10"/>
    <mergeCell ref="C11:G11"/>
    <mergeCell ref="C21:F21"/>
    <mergeCell ref="B82:G82"/>
    <mergeCell ref="E86:G86"/>
    <mergeCell ref="C22:F22"/>
    <mergeCell ref="C23:F23"/>
    <mergeCell ref="B38:F38"/>
    <mergeCell ref="B80:G80"/>
    <mergeCell ref="B81:G81"/>
    <mergeCell ref="B74:G74"/>
    <mergeCell ref="B75:G75"/>
    <mergeCell ref="B76:G76"/>
    <mergeCell ref="B77:G77"/>
    <mergeCell ref="B78:G78"/>
    <mergeCell ref="B79:G79"/>
    <mergeCell ref="B72:G72"/>
    <mergeCell ref="B73:G73"/>
    <mergeCell ref="B24:F24"/>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CUBARRAL</vt:lpstr>
      <vt:lpstr>CUBARRAL!Área_de_impresión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Pérez</dc:creator>
  <cp:lastModifiedBy>Andrea Pérez</cp:lastModifiedBy>
  <cp:lastPrinted>2020-07-07T23:28:39Z</cp:lastPrinted>
  <dcterms:created xsi:type="dcterms:W3CDTF">2020-07-07T22:59:22Z</dcterms:created>
  <dcterms:modified xsi:type="dcterms:W3CDTF">2020-07-28T16:55:16Z</dcterms:modified>
</cp:coreProperties>
</file>