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EF16C573-2E2E-4CF6-B1E3-50073CFCDCA8}" xr6:coauthVersionLast="45" xr6:coauthVersionMax="45" xr10:uidLastSave="{00000000-0000-0000-0000-000000000000}"/>
  <bookViews>
    <workbookView xWindow="-21720" yWindow="-120" windowWidth="21840" windowHeight="13140" xr2:uid="{66DF5BE0-D3D9-4DC5-A6F7-039402AB8A80}"/>
  </bookViews>
  <sheets>
    <sheet name="IPIAL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IPIALES!$A$1:$H$96</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1" l="1"/>
  <c r="G68" i="1"/>
  <c r="G67" i="1"/>
  <c r="G54" i="1"/>
  <c r="C40" i="1"/>
  <c r="C57" i="1" s="1"/>
  <c r="G56" i="1"/>
  <c r="C39" i="1"/>
  <c r="C56" i="1" s="1"/>
  <c r="G55" i="1"/>
  <c r="C38" i="1"/>
  <c r="C55" i="1" s="1"/>
  <c r="G37" i="1"/>
  <c r="C37" i="1"/>
  <c r="C54" i="1" s="1"/>
  <c r="C36" i="1"/>
  <c r="C53" i="1" s="1"/>
  <c r="G52" i="1"/>
  <c r="C35" i="1"/>
  <c r="C52" i="1" s="1"/>
  <c r="G51" i="1"/>
  <c r="C34" i="1"/>
  <c r="C51" i="1" s="1"/>
  <c r="C33" i="1"/>
  <c r="C50" i="1" s="1"/>
  <c r="C32" i="1"/>
  <c r="C49" i="1" s="1"/>
  <c r="C31" i="1"/>
  <c r="C48" i="1" s="1"/>
  <c r="C30" i="1"/>
  <c r="C47" i="1" s="1"/>
  <c r="G22" i="1"/>
  <c r="G21" i="1"/>
  <c r="G20" i="1"/>
  <c r="G19" i="1"/>
  <c r="G18" i="1"/>
  <c r="G17" i="1"/>
  <c r="G15" i="1"/>
  <c r="G14" i="1"/>
  <c r="F3" i="1"/>
  <c r="G34" i="1" l="1"/>
  <c r="G33" i="1"/>
  <c r="G40" i="1"/>
  <c r="G57" i="1"/>
  <c r="G36" i="1"/>
  <c r="G53" i="1"/>
  <c r="G70" i="1"/>
  <c r="G30" i="1"/>
  <c r="G47" i="1"/>
  <c r="G16" i="1"/>
  <c r="G13" i="1"/>
  <c r="G23" i="1"/>
  <c r="G31" i="1"/>
  <c r="G39" i="1"/>
  <c r="G35" i="1"/>
  <c r="G32" i="1"/>
  <c r="G38" i="1"/>
  <c r="G24" i="1" l="1"/>
  <c r="G26" i="1" s="1"/>
  <c r="G58" i="1"/>
  <c r="G60" i="1" s="1"/>
  <c r="G41" i="1"/>
  <c r="G43" i="1" s="1"/>
  <c r="G61" i="1" l="1"/>
  <c r="G71" i="1" s="1"/>
  <c r="G72" i="1" s="1"/>
  <c r="G74" i="1" s="1"/>
</calcChain>
</file>

<file path=xl/sharedStrings.xml><?xml version="1.0" encoding="utf-8"?>
<sst xmlns="http://schemas.openxmlformats.org/spreadsheetml/2006/main" count="91" uniqueCount="79">
  <si>
    <t>MEJORAMIENTO VIAL MEDIANTE LA CONSTRUCCIÓN PLACA HUELLA RAMAL LAS BRISAS EN EL CORREGIMIENTO COFANIA JARDINES DE SUCUMBIOS A DESARROLLARSE EN EL MUNICIPIO DE IPIALES, DEL DEPARTAMENTO DE NARIÑO.</t>
  </si>
  <si>
    <t xml:space="preserve">PLAZO: </t>
  </si>
  <si>
    <t xml:space="preserve"> MESES</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</si>
  <si>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</si>
  <si>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</si>
  <si>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</si>
  <si>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</si>
  <si>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</si>
  <si>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</si>
  <si>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</si>
  <si>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</si>
  <si>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</si>
  <si>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</si>
  <si>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</si>
  <si>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</si>
  <si>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</si>
  <si>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ETAPA 1: REVISION  Y  AJUSTES DE ESTUDIOS Y  DISEÑOS MESES</t>
  </si>
  <si>
    <t xml:space="preserve">COSTOS DIRECTOS DE PERSONAL </t>
  </si>
  <si>
    <t>PERSONAL PROFESIONAL</t>
  </si>
  <si>
    <t>Director de Interventoria (Especialista Pavimentos/Geotecnia)</t>
  </si>
  <si>
    <t>Profesional Especialista en Diseño de Vias</t>
  </si>
  <si>
    <t>Profesional Especialista en Estructuras</t>
  </si>
  <si>
    <t>Profesional Especialista en Hidraulica e Hidrologia</t>
  </si>
  <si>
    <t>Profesional Gestión Ambiental</t>
  </si>
  <si>
    <t>Profesional Gestión Social</t>
  </si>
  <si>
    <t xml:space="preserve">Ingeniero Residente Interventoria/ Profesional Civil Vías / Geotécnia </t>
  </si>
  <si>
    <t>Profesional HSE</t>
  </si>
  <si>
    <t>Topógrafo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</si>
  <si>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</si>
  <si>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</si>
  <si>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</si>
  <si>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</si>
  <si>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</si>
  <si>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ETAPA 2:EJECUCION  DE OBRA MESES:</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</si>
  <si>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</si>
  <si>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</si>
  <si>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</si>
  <si>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</si>
  <si>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</si>
  <si>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</si>
  <si>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</si>
  <si>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</si>
  <si>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</si>
  <si>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</si>
  <si>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</si>
  <si>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</si>
  <si>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</si>
  <si>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</si>
  <si>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</si>
  <si>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</si>
  <si>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</si>
  <si>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</si>
  <si>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</si>
  <si>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</si>
  <si>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</si>
  <si>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</si>
  <si>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</si>
  <si>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COSTO TOTAL = (F) + (G) + (H)</t>
  </si>
  <si>
    <t>Viaticos Especialista y Director de Obra</t>
  </si>
  <si>
    <t>DIA</t>
  </si>
  <si>
    <r>
      <t xml:space="preserve">Implementación del protocolo de bioseguridad por covid-19 = </t>
    </r>
    <r>
      <rPr>
        <b/>
        <sz val="8"/>
        <color indexed="12"/>
        <rFont val="Arial"/>
        <family val="2"/>
      </rPr>
      <t>(H)</t>
    </r>
  </si>
  <si>
    <r>
      <t xml:space="preserve">TOTAL DE COSTOS DE PERSONAL= </t>
    </r>
    <r>
      <rPr>
        <b/>
        <sz val="8"/>
        <color rgb="FF0000FF"/>
        <rFont val="Arial"/>
        <family val="2"/>
      </rPr>
      <t>(D)</t>
    </r>
    <r>
      <rPr>
        <b/>
        <sz val="8"/>
        <rFont val="Arial"/>
        <family val="2"/>
      </rPr>
      <t xml:space="preserve"> = (A)+(B)+(C )</t>
    </r>
  </si>
  <si>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</si>
  <si>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</si>
  <si>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</si>
  <si>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</si>
  <si>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</si>
  <si>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</si>
  <si>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</si>
  <si>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</si>
  <si>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</si>
  <si>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</si>
  <si>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</si>
  <si>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</si>
  <si>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</si>
  <si>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t>FIRMAS:</t>
  </si>
  <si>
    <t>Nombre del proponente</t>
  </si>
  <si>
    <t xml:space="preserve">                   </t>
  </si>
  <si>
    <t xml:space="preserve"> Nombre y firma del Representante Legal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</si>
</sst>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quot;$&quot;\ * #,##0_);_(&quot;$&quot;\ * \(#,##0\);_(&quot;$&quot;\ * &quot;-&quot;_);_(@_)"/>
    <numFmt numFmtId="169" formatCode="_-* #,##0.0_-;\-* #,##0.0_-;_-* &quot;-&quot;_-;_-@_-"/>
  </numFmts>
  <fonts count="21" x14ac:knownFonts="1">
    <font>
      <sz val="11"/>
      <color theme="1"/>
      <name val="Arial Narrow"/>
      <family val="2"/>
    </font>
    <font>
      <sz val="11"/>
      <color theme="1"/>
      <name val="Calibri"/>
      <family val="2"/>
      <scheme val="minor"/>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sz val="8"/>
      <color theme="0"/>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2">
    <xf numFmtId="0" fontId="0" fillId="0" borderId="0"/>
    <xf numFmtId="41"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Protection="0">
      <alignment vertical="top"/>
    </xf>
    <xf numFmtId="9" fontId="2" fillId="0" borderId="0" applyFont="0" applyFill="0" applyBorder="0" applyAlignment="0" applyProtection="0"/>
    <xf numFmtId="166" fontId="16" fillId="0" borderId="0" applyFont="0" applyFill="0" applyBorder="0" applyAlignment="0" applyProtection="0"/>
    <xf numFmtId="164" fontId="17" fillId="0" borderId="0" applyFont="0" applyFill="0" applyBorder="0" applyAlignment="0" applyProtection="0"/>
    <xf numFmtId="0" fontId="5" fillId="0" borderId="0" applyNumberFormat="0" applyFill="0" applyBorder="0" applyProtection="0">
      <alignment vertical="top"/>
    </xf>
    <xf numFmtId="9" fontId="1" fillId="0" borderId="0" applyFont="0" applyFill="0" applyBorder="0" applyAlignment="0" applyProtection="0"/>
    <xf numFmtId="0" fontId="17" fillId="0" borderId="0"/>
  </cellStyleXfs>
  <cellXfs count="156">
    <xf numFmtId="0" fontId="0" fillId="0" borderId="0" xfId="0"/>
    <xf numFmtId="0" fontId="6" fillId="2" borderId="0" xfId="5" applyNumberFormat="1" applyFont="1" applyFill="1" applyBorder="1" applyAlignment="1" applyProtection="1">
      <alignment vertical="center" wrapText="1"/>
    </xf>
    <xf numFmtId="0" fontId="6" fillId="0" borderId="0" xfId="5" applyNumberFormat="1" applyFont="1" applyFill="1" applyBorder="1" applyAlignment="1" applyProtection="1">
      <alignment vertical="center" wrapText="1"/>
    </xf>
    <xf numFmtId="0" fontId="6" fillId="2" borderId="0" xfId="5" applyFont="1" applyFill="1" applyBorder="1" applyAlignment="1" applyProtection="1">
      <alignment vertical="center" wrapText="1"/>
    </xf>
    <xf numFmtId="0" fontId="8" fillId="0" borderId="0" xfId="5" applyNumberFormat="1" applyFont="1" applyFill="1" applyBorder="1" applyAlignment="1" applyProtection="1">
      <alignment vertical="center" wrapText="1"/>
    </xf>
    <xf numFmtId="0" fontId="7" fillId="2" borderId="0" xfId="5" applyFont="1" applyFill="1" applyBorder="1" applyAlignment="1" applyProtection="1">
      <alignment horizontal="center" vertical="center" wrapText="1"/>
    </xf>
    <xf numFmtId="0" fontId="6" fillId="2" borderId="0" xfId="5" applyNumberFormat="1" applyFont="1" applyFill="1" applyBorder="1" applyAlignment="1" applyProtection="1">
      <alignment horizontal="right" vertical="center" wrapText="1"/>
    </xf>
    <xf numFmtId="0" fontId="10" fillId="2" borderId="0" xfId="5" applyFont="1" applyFill="1" applyAlignment="1" applyProtection="1">
      <alignment vertical="center" wrapText="1"/>
    </xf>
    <xf numFmtId="0" fontId="11" fillId="2" borderId="0" xfId="5" applyFont="1" applyFill="1" applyAlignment="1" applyProtection="1">
      <alignment vertical="center" wrapText="1"/>
    </xf>
    <xf numFmtId="0" fontId="6" fillId="0" borderId="7" xfId="5" applyFont="1" applyBorder="1" applyAlignment="1" applyProtection="1">
      <alignment horizontal="center" vertical="center" wrapText="1"/>
    </xf>
    <xf numFmtId="0" fontId="6" fillId="0" borderId="8" xfId="5" applyFont="1" applyBorder="1" applyAlignment="1" applyProtection="1">
      <alignment horizontal="center" vertical="center" wrapText="1"/>
    </xf>
    <xf numFmtId="0" fontId="6" fillId="0" borderId="12" xfId="5" applyFont="1" applyBorder="1" applyAlignment="1" applyProtection="1">
      <alignment horizontal="center" vertical="center" wrapText="1"/>
    </xf>
    <xf numFmtId="0" fontId="6" fillId="0" borderId="13" xfId="5" applyFont="1" applyBorder="1" applyAlignment="1" applyProtection="1">
      <alignment horizontal="center" vertical="center" wrapText="1"/>
    </xf>
    <xf numFmtId="0" fontId="6" fillId="0" borderId="14" xfId="5" applyFont="1" applyBorder="1" applyAlignment="1" applyProtection="1">
      <alignment horizontal="center" vertical="center" wrapText="1"/>
    </xf>
    <xf numFmtId="0" fontId="12" fillId="0" borderId="15" xfId="5" quotePrefix="1" applyFont="1" applyFill="1" applyBorder="1" applyAlignment="1" applyProtection="1">
      <alignment horizontal="center" vertical="center" wrapText="1"/>
    </xf>
    <xf numFmtId="0" fontId="12" fillId="0" borderId="17" xfId="5" quotePrefix="1" applyFont="1" applyBorder="1" applyAlignment="1" applyProtection="1">
      <alignment horizontal="center" vertical="center" wrapText="1"/>
    </xf>
    <xf numFmtId="0" fontId="12" fillId="0" borderId="18" xfId="5" quotePrefix="1" applyFont="1" applyBorder="1" applyAlignment="1" applyProtection="1">
      <alignment horizontal="center" vertical="center" wrapText="1"/>
    </xf>
    <xf numFmtId="0" fontId="6" fillId="0" borderId="19" xfId="5" applyFont="1" applyBorder="1" applyAlignment="1" applyProtection="1">
      <alignment horizontal="center" vertical="center" wrapText="1"/>
    </xf>
    <xf numFmtId="0" fontId="12" fillId="0" borderId="3" xfId="5" quotePrefix="1" applyFont="1" applyFill="1" applyBorder="1" applyAlignment="1" applyProtection="1">
      <alignment horizontal="center" vertical="center" wrapText="1"/>
    </xf>
    <xf numFmtId="0" fontId="7" fillId="3" borderId="9" xfId="5" applyFont="1" applyFill="1" applyBorder="1" applyAlignment="1" applyProtection="1">
      <alignment vertical="center" wrapText="1"/>
    </xf>
    <xf numFmtId="0" fontId="6" fillId="4" borderId="22" xfId="5" applyFont="1" applyFill="1" applyBorder="1" applyAlignment="1" applyProtection="1">
      <alignment vertical="center" wrapText="1"/>
    </xf>
    <xf numFmtId="0" fontId="7" fillId="4" borderId="23" xfId="5" applyFont="1" applyFill="1" applyBorder="1" applyAlignment="1" applyProtection="1">
      <alignment vertical="center" wrapText="1"/>
    </xf>
    <xf numFmtId="0" fontId="7" fillId="4" borderId="24" xfId="5" applyFont="1" applyFill="1" applyBorder="1" applyAlignment="1" applyProtection="1">
      <alignment vertical="center" wrapText="1"/>
    </xf>
    <xf numFmtId="0" fontId="7" fillId="4" borderId="25" xfId="5" applyFont="1" applyFill="1" applyBorder="1" applyAlignment="1" applyProtection="1">
      <alignment vertical="center" wrapText="1"/>
    </xf>
    <xf numFmtId="0" fontId="6" fillId="0" borderId="22" xfId="5" applyFont="1" applyFill="1" applyBorder="1" applyAlignment="1" applyProtection="1">
      <alignment horizontal="center" vertical="center" wrapText="1"/>
    </xf>
    <xf numFmtId="0" fontId="6" fillId="2" borderId="27" xfId="5" applyNumberFormat="1" applyFont="1" applyFill="1" applyBorder="1" applyAlignment="1" applyProtection="1">
      <alignment horizontal="right" vertical="center" wrapText="1"/>
    </xf>
    <xf numFmtId="9" fontId="15" fillId="0" borderId="28" xfId="6" applyFont="1" applyFill="1" applyBorder="1" applyAlignment="1" applyProtection="1">
      <alignment horizontal="center" vertical="center"/>
    </xf>
    <xf numFmtId="167" fontId="6" fillId="0" borderId="29" xfId="7" applyNumberFormat="1" applyFont="1" applyBorder="1" applyAlignment="1" applyProtection="1">
      <alignment vertical="center" wrapText="1"/>
    </xf>
    <xf numFmtId="0" fontId="6" fillId="0" borderId="30" xfId="5" applyFont="1" applyFill="1" applyBorder="1" applyAlignment="1" applyProtection="1">
      <alignment horizontal="center" vertical="center" wrapText="1"/>
    </xf>
    <xf numFmtId="0" fontId="6" fillId="4" borderId="9" xfId="5" applyFont="1" applyFill="1" applyBorder="1" applyAlignment="1" applyProtection="1">
      <alignment horizontal="center" vertical="center" wrapText="1"/>
    </xf>
    <xf numFmtId="167" fontId="7" fillId="4" borderId="32" xfId="7" applyNumberFormat="1" applyFont="1" applyFill="1" applyBorder="1" applyAlignment="1" applyProtection="1">
      <alignment vertical="center" wrapText="1"/>
    </xf>
    <xf numFmtId="0" fontId="6" fillId="4" borderId="22" xfId="5" applyFont="1" applyFill="1" applyBorder="1" applyAlignment="1" applyProtection="1">
      <alignment horizontal="center" vertical="center" wrapText="1"/>
    </xf>
    <xf numFmtId="4" fontId="9" fillId="5" borderId="29" xfId="4" applyNumberFormat="1" applyFont="1" applyFill="1" applyBorder="1" applyAlignment="1" applyProtection="1">
      <alignment vertical="center" wrapText="1"/>
      <protection locked="0"/>
    </xf>
    <xf numFmtId="0" fontId="9" fillId="0" borderId="0" xfId="5" applyNumberFormat="1" applyFont="1" applyFill="1" applyBorder="1" applyAlignment="1" applyProtection="1">
      <alignment horizontal="left" vertical="center" wrapText="1"/>
    </xf>
    <xf numFmtId="0" fontId="6" fillId="4" borderId="33" xfId="5" applyFont="1" applyFill="1" applyBorder="1" applyAlignment="1" applyProtection="1">
      <alignment horizontal="center" vertical="center" wrapText="1"/>
    </xf>
    <xf numFmtId="167" fontId="7" fillId="4" borderId="37" xfId="5" applyNumberFormat="1" applyFont="1" applyFill="1" applyBorder="1" applyAlignment="1" applyProtection="1">
      <alignment vertical="center" wrapText="1"/>
    </xf>
    <xf numFmtId="167" fontId="6" fillId="0" borderId="0" xfId="5" applyNumberFormat="1" applyFont="1" applyFill="1" applyBorder="1" applyAlignment="1" applyProtection="1">
      <alignment vertical="center" wrapText="1"/>
    </xf>
    <xf numFmtId="168" fontId="6" fillId="2" borderId="0" xfId="3" applyFont="1" applyFill="1" applyBorder="1" applyAlignment="1" applyProtection="1">
      <alignment vertical="center" wrapText="1"/>
    </xf>
    <xf numFmtId="167" fontId="7" fillId="2" borderId="0" xfId="7" applyNumberFormat="1" applyFont="1" applyFill="1" applyBorder="1" applyAlignment="1" applyProtection="1">
      <alignment vertical="center" wrapText="1"/>
    </xf>
    <xf numFmtId="167" fontId="7" fillId="4" borderId="0" xfId="7" applyNumberFormat="1" applyFont="1" applyFill="1" applyBorder="1" applyAlignment="1" applyProtection="1">
      <alignment vertical="center" wrapText="1"/>
    </xf>
    <xf numFmtId="0" fontId="6" fillId="2" borderId="21" xfId="5" applyNumberFormat="1" applyFont="1" applyFill="1" applyBorder="1" applyAlignment="1" applyProtection="1">
      <alignment horizontal="right" vertical="center" wrapText="1"/>
    </xf>
    <xf numFmtId="9" fontId="15" fillId="0" borderId="12" xfId="6" applyFont="1" applyFill="1" applyBorder="1" applyAlignment="1" applyProtection="1">
      <alignment horizontal="center" vertical="center"/>
    </xf>
    <xf numFmtId="0" fontId="6" fillId="0" borderId="1" xfId="5" applyFont="1" applyBorder="1" applyAlignment="1" applyProtection="1">
      <alignment horizontal="center" vertical="center" wrapText="1"/>
    </xf>
    <xf numFmtId="0" fontId="12" fillId="0" borderId="45" xfId="5" quotePrefix="1" applyFont="1" applyFill="1" applyBorder="1" applyAlignment="1" applyProtection="1">
      <alignment horizontal="center" vertical="center" wrapText="1"/>
    </xf>
    <xf numFmtId="0" fontId="7" fillId="4" borderId="24" xfId="5" applyFont="1" applyFill="1" applyBorder="1" applyAlignment="1" applyProtection="1">
      <alignment horizontal="justify" vertical="center" wrapText="1"/>
    </xf>
    <xf numFmtId="167" fontId="6" fillId="4" borderId="28" xfId="5" applyNumberFormat="1" applyFont="1" applyFill="1" applyBorder="1" applyAlignment="1" applyProtection="1">
      <alignment vertical="center" wrapText="1"/>
    </xf>
    <xf numFmtId="2" fontId="6" fillId="4" borderId="28" xfId="5" applyNumberFormat="1" applyFont="1" applyFill="1" applyBorder="1" applyAlignment="1" applyProtection="1">
      <alignment horizontal="center" vertical="center" wrapText="1"/>
    </xf>
    <xf numFmtId="167" fontId="6" fillId="4" borderId="29" xfId="7" applyNumberFormat="1" applyFont="1" applyFill="1" applyBorder="1" applyAlignment="1" applyProtection="1">
      <alignment vertical="center" wrapText="1"/>
    </xf>
    <xf numFmtId="0" fontId="6" fillId="0" borderId="48" xfId="5" applyFont="1" applyFill="1" applyBorder="1" applyAlignment="1" applyProtection="1">
      <alignment horizontal="center" vertical="center" wrapText="1"/>
    </xf>
    <xf numFmtId="0" fontId="6" fillId="0" borderId="28" xfId="5" applyFont="1" applyFill="1" applyBorder="1" applyAlignment="1" applyProtection="1">
      <alignment horizontal="justify" vertical="center" wrapText="1"/>
    </xf>
    <xf numFmtId="167" fontId="7" fillId="0" borderId="28" xfId="5" applyNumberFormat="1" applyFont="1" applyFill="1" applyBorder="1" applyAlignment="1" applyProtection="1">
      <alignment horizontal="center" vertical="center" wrapText="1"/>
    </xf>
    <xf numFmtId="167" fontId="6" fillId="0" borderId="29" xfId="7" applyNumberFormat="1" applyFont="1" applyFill="1" applyBorder="1" applyAlignment="1" applyProtection="1">
      <alignment vertical="center" wrapText="1"/>
    </xf>
    <xf numFmtId="0" fontId="6" fillId="0" borderId="49" xfId="5" applyFont="1" applyFill="1" applyBorder="1" applyAlignment="1" applyProtection="1">
      <alignment horizontal="center" vertical="center" wrapText="1"/>
    </xf>
    <xf numFmtId="0" fontId="6" fillId="4" borderId="51" xfId="5" applyFont="1" applyFill="1" applyBorder="1" applyAlignment="1" applyProtection="1">
      <alignment vertical="center" wrapText="1"/>
    </xf>
    <xf numFmtId="164" fontId="7" fillId="4" borderId="53" xfId="8" applyFont="1" applyFill="1" applyBorder="1" applyAlignment="1" applyProtection="1">
      <alignment vertical="center" wrapText="1"/>
    </xf>
    <xf numFmtId="0" fontId="6" fillId="4" borderId="30" xfId="5" applyFont="1" applyFill="1" applyBorder="1" applyAlignment="1" applyProtection="1">
      <alignment vertical="center" wrapText="1"/>
    </xf>
    <xf numFmtId="164" fontId="7" fillId="4" borderId="29" xfId="8" applyFont="1" applyFill="1" applyBorder="1" applyAlignment="1" applyProtection="1">
      <alignment vertical="center" wrapText="1"/>
    </xf>
    <xf numFmtId="0" fontId="6" fillId="4" borderId="49" xfId="5" applyFont="1" applyFill="1" applyBorder="1" applyAlignment="1" applyProtection="1">
      <alignment vertical="center" wrapText="1"/>
    </xf>
    <xf numFmtId="164" fontId="7" fillId="4" borderId="37" xfId="8" applyFont="1" applyFill="1" applyBorder="1" applyAlignment="1" applyProtection="1">
      <alignment vertical="center" wrapText="1"/>
    </xf>
    <xf numFmtId="0" fontId="6" fillId="2" borderId="0" xfId="5" applyFont="1" applyFill="1" applyBorder="1" applyAlignment="1" applyProtection="1">
      <alignment horizontal="center" vertical="center" wrapText="1"/>
    </xf>
    <xf numFmtId="0" fontId="6" fillId="2" borderId="0" xfId="5" applyNumberFormat="1" applyFont="1" applyFill="1" applyBorder="1" applyAlignment="1" applyProtection="1">
      <alignment horizontal="center" vertical="center" wrapText="1"/>
    </xf>
    <xf numFmtId="0" fontId="6" fillId="2" borderId="0" xfId="5" applyNumberFormat="1" applyFont="1" applyFill="1" applyBorder="1" applyAlignment="1" applyProtection="1">
      <alignment horizontal="justify" vertical="center" wrapText="1"/>
    </xf>
    <xf numFmtId="0" fontId="0" fillId="0" borderId="0" xfId="0" applyProtection="1"/>
    <xf numFmtId="0" fontId="9" fillId="2" borderId="0" xfId="0" applyFont="1" applyFill="1" applyAlignment="1" applyProtection="1">
      <alignment horizontal="center" vertical="center" wrapText="1"/>
    </xf>
    <xf numFmtId="0" fontId="14" fillId="0" borderId="26" xfId="0" applyFont="1" applyBorder="1" applyAlignment="1" applyProtection="1">
      <alignment horizontal="left" vertical="center" wrapText="1" readingOrder="1"/>
    </xf>
    <xf numFmtId="165" fontId="15" fillId="0" borderId="27" xfId="2" applyNumberFormat="1" applyFont="1" applyBorder="1" applyAlignment="1" applyProtection="1">
      <alignment vertical="center"/>
      <protection locked="0"/>
    </xf>
    <xf numFmtId="165" fontId="15" fillId="0" borderId="28" xfId="2" applyNumberFormat="1" applyFont="1" applyBorder="1" applyAlignment="1" applyProtection="1">
      <alignment vertical="center"/>
      <protection locked="0"/>
    </xf>
    <xf numFmtId="0" fontId="6" fillId="0" borderId="9" xfId="5" applyFont="1" applyFill="1" applyBorder="1" applyAlignment="1" applyProtection="1">
      <alignment horizontal="center" vertical="center" wrapText="1"/>
    </xf>
    <xf numFmtId="0" fontId="6" fillId="0" borderId="6" xfId="5" applyFont="1" applyBorder="1" applyAlignment="1" applyProtection="1">
      <alignment horizontal="center" vertical="center" wrapText="1"/>
    </xf>
    <xf numFmtId="0" fontId="6" fillId="0" borderId="43" xfId="5" applyFont="1" applyBorder="1" applyAlignment="1" applyProtection="1">
      <alignment horizontal="center" vertical="center" wrapText="1"/>
    </xf>
    <xf numFmtId="9" fontId="15" fillId="0" borderId="28" xfId="10" applyFont="1" applyFill="1" applyBorder="1" applyAlignment="1" applyProtection="1">
      <alignment horizontal="center" vertical="center"/>
    </xf>
    <xf numFmtId="168" fontId="6" fillId="2" borderId="0" xfId="5" applyNumberFormat="1" applyFont="1" applyFill="1" applyBorder="1" applyAlignment="1" applyProtection="1">
      <alignment vertical="center" wrapText="1"/>
    </xf>
    <xf numFmtId="0" fontId="9" fillId="0" borderId="0" xfId="5" applyNumberFormat="1" applyFont="1" applyFill="1" applyBorder="1" applyAlignment="1" applyProtection="1">
      <alignment vertical="center" wrapText="1"/>
    </xf>
    <xf numFmtId="0" fontId="6" fillId="0" borderId="18" xfId="5" applyFont="1" applyFill="1" applyBorder="1" applyAlignment="1" applyProtection="1">
      <alignment horizontal="justify" vertical="center" wrapText="1"/>
    </xf>
    <xf numFmtId="167" fontId="7" fillId="0" borderId="18" xfId="5" applyNumberFormat="1" applyFont="1" applyFill="1" applyBorder="1" applyAlignment="1" applyProtection="1">
      <alignment horizontal="center" vertical="center" wrapText="1"/>
    </xf>
    <xf numFmtId="167" fontId="6" fillId="0" borderId="55" xfId="7" applyNumberFormat="1" applyFont="1" applyFill="1" applyBorder="1" applyAlignment="1" applyProtection="1">
      <alignment vertical="center" wrapText="1"/>
    </xf>
    <xf numFmtId="168" fontId="6" fillId="2" borderId="28" xfId="3" applyFont="1" applyFill="1" applyBorder="1" applyAlignment="1" applyProtection="1">
      <alignment horizontal="center" vertical="center" wrapText="1"/>
      <protection locked="0"/>
    </xf>
    <xf numFmtId="169" fontId="6" fillId="2" borderId="28" xfId="1" applyNumberFormat="1" applyFont="1" applyFill="1" applyBorder="1" applyAlignment="1" applyProtection="1">
      <alignment horizontal="right" vertical="center" wrapText="1"/>
      <protection locked="0"/>
    </xf>
    <xf numFmtId="41" fontId="6" fillId="2" borderId="28" xfId="1" applyFont="1" applyFill="1" applyBorder="1" applyAlignment="1" applyProtection="1">
      <alignment horizontal="right" vertical="center" wrapText="1"/>
      <protection locked="0"/>
    </xf>
    <xf numFmtId="168" fontId="6" fillId="2" borderId="18" xfId="3" applyFont="1" applyFill="1" applyBorder="1" applyAlignment="1" applyProtection="1">
      <alignment horizontal="center" vertical="center" wrapText="1"/>
      <protection locked="0"/>
    </xf>
    <xf numFmtId="41" fontId="6" fillId="2" borderId="18" xfId="1" applyFont="1" applyFill="1" applyBorder="1" applyAlignment="1" applyProtection="1">
      <alignment horizontal="right" vertical="center" wrapText="1"/>
      <protection locked="0"/>
    </xf>
    <xf numFmtId="0" fontId="6" fillId="2" borderId="15" xfId="9" applyFont="1" applyFill="1" applyBorder="1" applyAlignment="1" applyProtection="1">
      <alignment horizontal="justify" vertical="center" wrapText="1"/>
    </xf>
    <xf numFmtId="0" fontId="6" fillId="2" borderId="40" xfId="9" applyFont="1" applyFill="1" applyBorder="1" applyAlignment="1" applyProtection="1">
      <alignment horizontal="justify" vertical="center" wrapText="1"/>
    </xf>
    <xf numFmtId="0" fontId="6" fillId="2" borderId="19" xfId="9" applyFont="1" applyFill="1" applyBorder="1" applyAlignment="1" applyProtection="1">
      <alignment horizontal="justify" vertical="center" wrapText="1"/>
    </xf>
    <xf numFmtId="0" fontId="6" fillId="2" borderId="22" xfId="9" applyFont="1" applyFill="1" applyBorder="1" applyAlignment="1" applyProtection="1">
      <alignment horizontal="justify" vertical="center" wrapText="1"/>
    </xf>
    <xf numFmtId="0" fontId="6" fillId="2" borderId="24" xfId="9" applyFont="1" applyFill="1" applyBorder="1" applyAlignment="1" applyProtection="1">
      <alignment horizontal="justify" vertical="center" wrapText="1"/>
    </xf>
    <xf numFmtId="0" fontId="6" fillId="2" borderId="25" xfId="9" applyFont="1" applyFill="1" applyBorder="1" applyAlignment="1" applyProtection="1">
      <alignment horizontal="justify" vertical="center" wrapText="1"/>
    </xf>
    <xf numFmtId="0" fontId="6" fillId="2" borderId="9" xfId="9" applyFont="1" applyFill="1" applyBorder="1" applyAlignment="1" applyProtection="1">
      <alignment horizontal="justify" vertical="center" wrapText="1"/>
    </xf>
    <xf numFmtId="0" fontId="6" fillId="2" borderId="21" xfId="9" applyFont="1" applyFill="1" applyBorder="1" applyAlignment="1" applyProtection="1">
      <alignment horizontal="justify" vertical="center" wrapText="1"/>
    </xf>
    <xf numFmtId="0" fontId="6" fillId="2" borderId="14" xfId="9" applyFont="1" applyFill="1" applyBorder="1" applyAlignment="1" applyProtection="1">
      <alignment horizontal="justify" vertical="center" wrapText="1"/>
    </xf>
    <xf numFmtId="0" fontId="6" fillId="2" borderId="22" xfId="9" applyFont="1" applyFill="1" applyBorder="1" applyAlignment="1" applyProtection="1">
      <alignment horizontal="left" vertical="center" wrapText="1"/>
    </xf>
    <xf numFmtId="0" fontId="6" fillId="2" borderId="24" xfId="9" applyFont="1" applyFill="1" applyBorder="1" applyAlignment="1" applyProtection="1">
      <alignment horizontal="left" vertical="center" wrapText="1"/>
    </xf>
    <xf numFmtId="0" fontId="6" fillId="2" borderId="25" xfId="9" applyFont="1" applyFill="1" applyBorder="1" applyAlignment="1" applyProtection="1">
      <alignment horizontal="left" vertical="center" wrapText="1"/>
    </xf>
    <xf numFmtId="0" fontId="6" fillId="0" borderId="22" xfId="9" applyFont="1" applyFill="1" applyBorder="1" applyAlignment="1" applyProtection="1">
      <alignment horizontal="left" vertical="center" wrapText="1"/>
    </xf>
    <xf numFmtId="0" fontId="6" fillId="0" borderId="24" xfId="9" applyFont="1" applyFill="1" applyBorder="1" applyAlignment="1" applyProtection="1">
      <alignment horizontal="left" vertical="center" wrapText="1"/>
    </xf>
    <xf numFmtId="0" fontId="6" fillId="0" borderId="25" xfId="9" applyFont="1" applyFill="1" applyBorder="1" applyAlignment="1" applyProtection="1">
      <alignment horizontal="left" vertical="center" wrapText="1"/>
    </xf>
    <xf numFmtId="0" fontId="7" fillId="4" borderId="52" xfId="5" applyFont="1" applyFill="1" applyBorder="1" applyAlignment="1" applyProtection="1">
      <alignment horizontal="left" vertical="center" wrapText="1"/>
    </xf>
    <xf numFmtId="0" fontId="7" fillId="4" borderId="28" xfId="5" applyFont="1" applyFill="1" applyBorder="1" applyAlignment="1" applyProtection="1">
      <alignment horizontal="left" vertical="center" wrapText="1"/>
    </xf>
    <xf numFmtId="0" fontId="7" fillId="0" borderId="54" xfId="5" applyFont="1" applyFill="1" applyBorder="1" applyAlignment="1" applyProtection="1">
      <alignment horizontal="left" vertical="center" wrapText="1"/>
    </xf>
    <xf numFmtId="0" fontId="7" fillId="0" borderId="46" xfId="5" applyFont="1" applyFill="1" applyBorder="1" applyAlignment="1" applyProtection="1">
      <alignment horizontal="left" vertical="center" wrapText="1"/>
    </xf>
    <xf numFmtId="0" fontId="7" fillId="0" borderId="47" xfId="5" applyFont="1" applyFill="1" applyBorder="1" applyAlignment="1" applyProtection="1">
      <alignment horizontal="left" vertical="center" wrapText="1"/>
    </xf>
    <xf numFmtId="0" fontId="7" fillId="4" borderId="50" xfId="5" applyFont="1" applyFill="1" applyBorder="1" applyAlignment="1" applyProtection="1">
      <alignment horizontal="left" vertical="center" wrapText="1"/>
    </xf>
    <xf numFmtId="0" fontId="6" fillId="0" borderId="42" xfId="5" applyFont="1" applyFill="1" applyBorder="1" applyAlignment="1" applyProtection="1">
      <alignment horizontal="center" vertical="center" wrapText="1"/>
    </xf>
    <xf numFmtId="0" fontId="6" fillId="0" borderId="44" xfId="5" applyFont="1" applyFill="1" applyBorder="1" applyAlignment="1" applyProtection="1">
      <alignment horizontal="center" vertical="center" wrapText="1"/>
    </xf>
    <xf numFmtId="0" fontId="6" fillId="0" borderId="0" xfId="5" applyFont="1" applyBorder="1" applyAlignment="1" applyProtection="1">
      <alignment horizontal="center" vertical="center" wrapText="1"/>
    </xf>
    <xf numFmtId="0" fontId="6" fillId="0" borderId="40" xfId="5" applyFont="1" applyBorder="1" applyAlignment="1" applyProtection="1">
      <alignment horizontal="center" vertical="center" wrapText="1"/>
    </xf>
    <xf numFmtId="0" fontId="6" fillId="0" borderId="43" xfId="5" applyFont="1" applyBorder="1" applyAlignment="1" applyProtection="1">
      <alignment horizontal="center" vertical="center" wrapText="1"/>
    </xf>
    <xf numFmtId="0" fontId="6" fillId="0" borderId="18" xfId="5" applyFont="1" applyBorder="1" applyAlignment="1" applyProtection="1">
      <alignment horizontal="center" vertical="center" wrapText="1"/>
    </xf>
    <xf numFmtId="166" fontId="6" fillId="0" borderId="43" xfId="5" applyNumberFormat="1" applyFont="1" applyBorder="1" applyAlignment="1" applyProtection="1">
      <alignment horizontal="center" vertical="center" wrapText="1"/>
    </xf>
    <xf numFmtId="166" fontId="6" fillId="0" borderId="13" xfId="5" applyNumberFormat="1" applyFont="1" applyBorder="1" applyAlignment="1" applyProtection="1">
      <alignment horizontal="center" vertical="center" wrapText="1"/>
    </xf>
    <xf numFmtId="0" fontId="13" fillId="3" borderId="21" xfId="5" applyFont="1" applyFill="1" applyBorder="1" applyAlignment="1" applyProtection="1">
      <alignment horizontal="left" vertical="center" wrapText="1"/>
    </xf>
    <xf numFmtId="0" fontId="13" fillId="3" borderId="14" xfId="5" applyFont="1" applyFill="1" applyBorder="1" applyAlignment="1" applyProtection="1">
      <alignment horizontal="left" vertical="center" wrapText="1"/>
    </xf>
    <xf numFmtId="0" fontId="7" fillId="4" borderId="31" xfId="5" applyFont="1" applyFill="1" applyBorder="1" applyAlignment="1" applyProtection="1">
      <alignment horizontal="left" vertical="center" wrapText="1"/>
    </xf>
    <xf numFmtId="0" fontId="7" fillId="4" borderId="21" xfId="5" applyFont="1" applyFill="1" applyBorder="1" applyAlignment="1" applyProtection="1">
      <alignment horizontal="left" vertical="center" wrapText="1"/>
    </xf>
    <xf numFmtId="0" fontId="7" fillId="4" borderId="12" xfId="5" applyFont="1" applyFill="1" applyBorder="1" applyAlignment="1" applyProtection="1">
      <alignment horizontal="left" vertical="center" wrapText="1"/>
    </xf>
    <xf numFmtId="0" fontId="7" fillId="4" borderId="26" xfId="5" applyFont="1" applyFill="1" applyBorder="1" applyAlignment="1" applyProtection="1">
      <alignment horizontal="left" vertical="center" wrapText="1"/>
    </xf>
    <xf numFmtId="0" fontId="7" fillId="4" borderId="24" xfId="5" applyFont="1" applyFill="1" applyBorder="1" applyAlignment="1" applyProtection="1">
      <alignment horizontal="left" vertical="center" wrapText="1"/>
    </xf>
    <xf numFmtId="0" fontId="7" fillId="4" borderId="27" xfId="5" applyFont="1" applyFill="1" applyBorder="1" applyAlignment="1" applyProtection="1">
      <alignment horizontal="left" vertical="center" wrapText="1"/>
    </xf>
    <xf numFmtId="0" fontId="7" fillId="4" borderId="34" xfId="5" applyFont="1" applyFill="1" applyBorder="1" applyAlignment="1" applyProtection="1">
      <alignment horizontal="left" vertical="center" wrapText="1"/>
    </xf>
    <xf numFmtId="0" fontId="7" fillId="4" borderId="35" xfId="5" applyFont="1" applyFill="1" applyBorder="1" applyAlignment="1" applyProtection="1">
      <alignment horizontal="left" vertical="center" wrapText="1"/>
    </xf>
    <xf numFmtId="0" fontId="7" fillId="4" borderId="36" xfId="5" applyFont="1" applyFill="1" applyBorder="1" applyAlignment="1" applyProtection="1">
      <alignment horizontal="left" vertical="center" wrapText="1"/>
    </xf>
    <xf numFmtId="0" fontId="12" fillId="0" borderId="2" xfId="5" quotePrefix="1" applyFont="1" applyFill="1" applyBorder="1" applyAlignment="1" applyProtection="1">
      <alignment horizontal="right" vertical="center" wrapText="1"/>
    </xf>
    <xf numFmtId="0" fontId="12" fillId="0" borderId="20" xfId="5" quotePrefix="1" applyFont="1" applyFill="1" applyBorder="1" applyAlignment="1" applyProtection="1">
      <alignment horizontal="right" vertical="center" wrapText="1"/>
    </xf>
    <xf numFmtId="0" fontId="7" fillId="4" borderId="4" xfId="5" applyFont="1" applyFill="1" applyBorder="1" applyAlignment="1" applyProtection="1">
      <alignment horizontal="center" vertical="center" wrapText="1"/>
    </xf>
    <xf numFmtId="0" fontId="7" fillId="4" borderId="38" xfId="5" applyFont="1" applyFill="1" applyBorder="1" applyAlignment="1" applyProtection="1">
      <alignment horizontal="center" vertical="center" wrapText="1"/>
    </xf>
    <xf numFmtId="0" fontId="7" fillId="4" borderId="8" xfId="5" applyFont="1" applyFill="1" applyBorder="1" applyAlignment="1" applyProtection="1">
      <alignment horizontal="center" vertical="center" wrapText="1"/>
    </xf>
    <xf numFmtId="0" fontId="7" fillId="4" borderId="15" xfId="5" applyFont="1" applyFill="1" applyBorder="1" applyAlignment="1" applyProtection="1">
      <alignment horizontal="center" vertical="center" wrapText="1"/>
    </xf>
    <xf numFmtId="0" fontId="7" fillId="4" borderId="40" xfId="5" applyFont="1" applyFill="1" applyBorder="1" applyAlignment="1" applyProtection="1">
      <alignment horizontal="center" vertical="center" wrapText="1"/>
    </xf>
    <xf numFmtId="0" fontId="7" fillId="4" borderId="19" xfId="5" applyFont="1" applyFill="1" applyBorder="1" applyAlignment="1" applyProtection="1">
      <alignment horizontal="center" vertical="center" wrapText="1"/>
    </xf>
    <xf numFmtId="167" fontId="7" fillId="4" borderId="39" xfId="5" applyNumberFormat="1" applyFont="1" applyFill="1" applyBorder="1" applyAlignment="1" applyProtection="1">
      <alignment horizontal="center" vertical="center" wrapText="1"/>
    </xf>
    <xf numFmtId="167" fontId="7" fillId="4" borderId="41" xfId="5" applyNumberFormat="1"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7" fillId="2" borderId="0" xfId="0" applyFont="1" applyFill="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2" xfId="5" applyFont="1" applyFill="1" applyBorder="1" applyAlignment="1" applyProtection="1">
      <alignment horizontal="center" vertical="center" wrapText="1"/>
    </xf>
    <xf numFmtId="0" fontId="7" fillId="2" borderId="3" xfId="5" applyFont="1" applyFill="1" applyBorder="1" applyAlignment="1" applyProtection="1">
      <alignment horizontal="center" vertical="center" wrapText="1"/>
    </xf>
    <xf numFmtId="0" fontId="10" fillId="2" borderId="0" xfId="5" applyFont="1" applyFill="1" applyAlignment="1" applyProtection="1">
      <alignment horizontal="center" vertical="center" wrapText="1"/>
    </xf>
    <xf numFmtId="0" fontId="6" fillId="0" borderId="4" xfId="5" applyFont="1" applyFill="1" applyBorder="1" applyAlignment="1" applyProtection="1">
      <alignment horizontal="center" vertical="center" wrapText="1"/>
    </xf>
    <xf numFmtId="0" fontId="6" fillId="0" borderId="9" xfId="5" applyFont="1" applyFill="1" applyBorder="1" applyAlignment="1" applyProtection="1">
      <alignment horizontal="center" vertical="center" wrapText="1"/>
    </xf>
    <xf numFmtId="0" fontId="6" fillId="0" borderId="5" xfId="5" applyFont="1" applyBorder="1" applyAlignment="1" applyProtection="1">
      <alignment horizontal="center" vertical="center" wrapText="1"/>
    </xf>
    <xf numFmtId="0" fontId="6" fillId="0" borderId="6" xfId="5" applyFont="1" applyBorder="1" applyAlignment="1" applyProtection="1">
      <alignment horizontal="center" vertical="center" wrapText="1"/>
    </xf>
    <xf numFmtId="0" fontId="6" fillId="0" borderId="10" xfId="5" applyFont="1" applyBorder="1" applyAlignment="1" applyProtection="1">
      <alignment horizontal="center" vertical="center" wrapText="1"/>
    </xf>
    <xf numFmtId="0" fontId="6" fillId="0" borderId="11" xfId="5" applyFont="1" applyBorder="1" applyAlignment="1" applyProtection="1">
      <alignment horizontal="center" vertical="center" wrapText="1"/>
    </xf>
    <xf numFmtId="0" fontId="6" fillId="0" borderId="16" xfId="5" applyFont="1" applyBorder="1" applyAlignment="1" applyProtection="1">
      <alignment horizontal="center" vertical="center" wrapText="1"/>
    </xf>
    <xf numFmtId="0" fontId="6" fillId="0" borderId="17" xfId="5" applyFont="1" applyBorder="1" applyAlignment="1" applyProtection="1">
      <alignment horizontal="center" vertical="center" wrapText="1"/>
    </xf>
    <xf numFmtId="0" fontId="19" fillId="2" borderId="0" xfId="5" applyFont="1" applyFill="1" applyBorder="1" applyAlignment="1">
      <alignment horizontal="left" vertical="center" wrapText="1"/>
    </xf>
    <xf numFmtId="0" fontId="19" fillId="2" borderId="0" xfId="5" applyNumberFormat="1" applyFont="1" applyFill="1" applyBorder="1" applyAlignment="1">
      <alignment horizontal="center" vertical="center" wrapText="1"/>
    </xf>
    <xf numFmtId="0" fontId="19" fillId="2" borderId="0" xfId="5" applyNumberFormat="1" applyFont="1" applyFill="1" applyBorder="1" applyAlignment="1">
      <alignment horizontal="justify" vertical="center" wrapText="1"/>
    </xf>
    <xf numFmtId="0" fontId="19" fillId="2" borderId="0" xfId="5" applyNumberFormat="1" applyFont="1" applyFill="1" applyBorder="1" applyAlignment="1">
      <alignment vertical="center" wrapText="1"/>
    </xf>
    <xf numFmtId="0" fontId="19" fillId="2" borderId="21" xfId="5" applyNumberFormat="1" applyFont="1" applyFill="1" applyBorder="1" applyAlignment="1">
      <alignment horizontal="center" vertical="center" wrapText="1"/>
    </xf>
    <xf numFmtId="0" fontId="19" fillId="2" borderId="21" xfId="5" applyNumberFormat="1" applyFont="1" applyFill="1" applyBorder="1" applyAlignment="1">
      <alignment horizontal="justify" vertical="center" wrapText="1"/>
    </xf>
    <xf numFmtId="0" fontId="19" fillId="2" borderId="21" xfId="5" applyNumberFormat="1" applyFont="1" applyFill="1" applyBorder="1" applyAlignment="1">
      <alignment vertical="center" wrapText="1"/>
    </xf>
    <xf numFmtId="0" fontId="20" fillId="0" borderId="0" xfId="11" applyFont="1" applyAlignment="1">
      <alignment horizontal="left" vertical="center"/>
    </xf>
    <xf numFmtId="0" fontId="20" fillId="0" borderId="0" xfId="11" applyFont="1" applyBorder="1" applyAlignment="1">
      <alignment vertical="center"/>
    </xf>
    <xf numFmtId="0" fontId="20" fillId="2" borderId="0" xfId="5" applyNumberFormat="1" applyFont="1" applyFill="1" applyBorder="1" applyAlignment="1">
      <alignment horizontal="center" vertical="center" wrapText="1"/>
    </xf>
    <xf numFmtId="0" fontId="20" fillId="2" borderId="0" xfId="5" applyNumberFormat="1" applyFont="1" applyFill="1" applyBorder="1" applyAlignment="1">
      <alignment horizontal="center" vertical="center" wrapText="1"/>
    </xf>
  </cellXfs>
  <cellStyles count="12">
    <cellStyle name="Millares [0]" xfId="1" builtinId="6"/>
    <cellStyle name="Millares 2 2" xfId="7" xr:uid="{FD747088-A6B8-4D31-96D9-770E510BE55D}"/>
    <cellStyle name="Moneda" xfId="2" builtinId="4"/>
    <cellStyle name="Moneda [0]" xfId="3" builtinId="7"/>
    <cellStyle name="Moneda 3 4" xfId="8" xr:uid="{0476FC44-6981-4CB5-B629-A0A1ADD69A4D}"/>
    <cellStyle name="Normal" xfId="0" builtinId="0"/>
    <cellStyle name="Normal 3" xfId="5" xr:uid="{7C2FC8E5-8911-4ADD-820B-291C9F796B40}"/>
    <cellStyle name="Normal 3 11 2" xfId="9" xr:uid="{1E495719-2C6B-4D4B-B03B-1A2F15C1F9C6}"/>
    <cellStyle name="Normal_ESTABLECIMIENTO Y MANTENIMIENTO" xfId="11" xr:uid="{24069520-41BB-4124-AFDE-DF329CACB022}"/>
    <cellStyle name="Porcentaje" xfId="4" builtinId="5"/>
    <cellStyle name="Porcentaje 2 2" xfId="10" xr:uid="{52042A61-24F7-482F-B55F-6D7D237E704C}"/>
    <cellStyle name="Porcentaje 2 2 2" xfId="6" xr:uid="{440EEAF6-1428-45D7-BBB0-E7A639E1348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7F66-869F-4EE6-A8A4-9339B390EFE8}">
  <sheetPr>
    <tabColor theme="6" tint="-0.249977111117893"/>
  </sheetPr>
  <dimension ref="B1:HM95"/>
  <sheetViews>
    <sheetView showGridLines="0" tabSelected="1" view="pageBreakPreview" topLeftCell="A81" zoomScaleNormal="100" zoomScaleSheetLayoutView="100" workbookViewId="0">
      <selection activeCell="E17" sqref="E13:E17"/>
    </sheetView>
  </sheetViews>
  <sheetFormatPr baseColWidth="10" defaultColWidth="12.5703125" defaultRowHeight="16.5" x14ac:dyDescent="0.3"/>
  <cols>
    <col min="1" max="1" width="1.85546875" style="3" customWidth="1"/>
    <col min="2" max="2" width="9.7109375" style="59" customWidth="1"/>
    <col min="3" max="3" width="48.5703125" style="60" customWidth="1"/>
    <col min="4" max="4" width="15.85546875" style="60" customWidth="1"/>
    <col min="5" max="5" width="13.7109375" style="61" customWidth="1"/>
    <col min="6" max="6" width="14.85546875" style="1" customWidth="1"/>
    <col min="7" max="7" width="21" style="1" customWidth="1"/>
    <col min="8" max="8" width="2" style="62" customWidth="1"/>
    <col min="9" max="9" width="14.5703125" style="1" customWidth="1"/>
    <col min="10" max="10" width="14.28515625" style="2" customWidth="1"/>
    <col min="11" max="11" width="14.5703125" style="1" customWidth="1"/>
    <col min="12" max="221" width="11.5703125" style="1" customWidth="1"/>
    <col min="222" max="16384" width="12.5703125" style="3"/>
  </cols>
  <sheetData>
    <row r="1" spans="2:221" ht="43.5" customHeight="1" x14ac:dyDescent="0.3">
      <c r="B1" s="131" t="s">
        <v>0</v>
      </c>
      <c r="C1" s="131"/>
      <c r="D1" s="131"/>
      <c r="E1" s="131"/>
      <c r="F1" s="131"/>
      <c r="G1" s="131"/>
    </row>
    <row r="2" spans="2:221" ht="17.25" thickBot="1" x14ac:dyDescent="0.35">
      <c r="B2" s="132"/>
      <c r="C2" s="132"/>
      <c r="D2" s="132"/>
      <c r="E2" s="132"/>
      <c r="F2" s="132"/>
      <c r="G2" s="132"/>
      <c r="I2" s="1" t="s">
        <v>1</v>
      </c>
      <c r="K2" s="3"/>
    </row>
    <row r="3" spans="2:221" ht="15" customHeight="1" thickBot="1" x14ac:dyDescent="0.35">
      <c r="B3" s="132"/>
      <c r="C3" s="132"/>
      <c r="D3" s="132"/>
      <c r="E3" s="133"/>
      <c r="F3" s="134" t="str">
        <f>+CONCATENATE(I2,SUM(G10,G27,G44),I3)</f>
        <v>PLAZO: 12 MESES</v>
      </c>
      <c r="G3" s="135"/>
      <c r="I3" s="1" t="s">
        <v>2</v>
      </c>
      <c r="J3" s="4"/>
      <c r="K3" s="3"/>
    </row>
    <row r="4" spans="2:221" ht="11.25" customHeight="1" x14ac:dyDescent="0.3">
      <c r="B4" s="63"/>
      <c r="C4" s="63"/>
      <c r="D4" s="63"/>
      <c r="E4" s="63"/>
      <c r="F4" s="5"/>
      <c r="G4" s="5"/>
    </row>
    <row r="5" spans="2:221" s="6" customFormat="1" ht="11.25" customHeight="1" x14ac:dyDescent="0.3">
      <c r="B5" s="136" t="s">
        <v>3</v>
      </c>
      <c r="C5" s="136"/>
      <c r="D5" s="136"/>
      <c r="E5" s="136"/>
      <c r="F5" s="136"/>
      <c r="G5" s="136"/>
      <c r="H5" s="62"/>
      <c r="I5" s="1"/>
      <c r="J5" s="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row>
    <row r="6" spans="2:221" s="6" customFormat="1" ht="14.25" customHeight="1" thickBot="1" x14ac:dyDescent="0.35">
      <c r="B6" s="7"/>
      <c r="C6" s="8"/>
      <c r="D6" s="8"/>
      <c r="E6" s="8"/>
      <c r="F6" s="8"/>
      <c r="G6" s="8"/>
      <c r="H6" s="62"/>
      <c r="I6" s="1"/>
      <c r="J6" s="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row>
    <row r="7" spans="2:221" s="6" customFormat="1" ht="13.5" customHeight="1" x14ac:dyDescent="0.3">
      <c r="B7" s="137" t="s">
        <v>4</v>
      </c>
      <c r="C7" s="139" t="s">
        <v>5</v>
      </c>
      <c r="D7" s="140"/>
      <c r="E7" s="68" t="s">
        <v>6</v>
      </c>
      <c r="F7" s="9" t="s">
        <v>7</v>
      </c>
      <c r="G7" s="10" t="s">
        <v>8</v>
      </c>
      <c r="H7" s="62"/>
      <c r="I7" s="1"/>
      <c r="J7" s="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row>
    <row r="8" spans="2:221" s="6" customFormat="1" ht="13.5" customHeight="1" x14ac:dyDescent="0.3">
      <c r="B8" s="138"/>
      <c r="C8" s="141"/>
      <c r="D8" s="142"/>
      <c r="E8" s="11" t="s">
        <v>9</v>
      </c>
      <c r="F8" s="12" t="s">
        <v>10</v>
      </c>
      <c r="G8" s="13" t="s">
        <v>11</v>
      </c>
      <c r="H8" s="62"/>
      <c r="I8" s="1"/>
      <c r="J8" s="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row>
    <row r="9" spans="2:221" s="6" customFormat="1" ht="17.25" customHeight="1" thickBot="1" x14ac:dyDescent="0.35">
      <c r="B9" s="14" t="s">
        <v>12</v>
      </c>
      <c r="C9" s="143"/>
      <c r="D9" s="144"/>
      <c r="E9" s="15" t="s">
        <v>13</v>
      </c>
      <c r="F9" s="16" t="s">
        <v>14</v>
      </c>
      <c r="G9" s="17" t="s">
        <v>15</v>
      </c>
      <c r="H9" s="62"/>
      <c r="I9" s="1"/>
      <c r="J9" s="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row>
    <row r="10" spans="2:221" s="6" customFormat="1" ht="12" customHeight="1" thickBot="1" x14ac:dyDescent="0.35">
      <c r="B10" s="121" t="s">
        <v>16</v>
      </c>
      <c r="C10" s="122"/>
      <c r="D10" s="122"/>
      <c r="E10" s="122"/>
      <c r="F10" s="122"/>
      <c r="G10" s="18">
        <v>0.5</v>
      </c>
      <c r="H10" s="62"/>
      <c r="I10" s="1"/>
      <c r="J10" s="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row>
    <row r="11" spans="2:221" s="6" customFormat="1" x14ac:dyDescent="0.3">
      <c r="B11" s="19"/>
      <c r="C11" s="110" t="s">
        <v>17</v>
      </c>
      <c r="D11" s="110"/>
      <c r="E11" s="110"/>
      <c r="F11" s="110"/>
      <c r="G11" s="111"/>
      <c r="H11" s="62"/>
      <c r="I11" s="1"/>
      <c r="J11" s="2"/>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row>
    <row r="12" spans="2:221" s="6" customFormat="1" x14ac:dyDescent="0.3">
      <c r="B12" s="20"/>
      <c r="C12" s="21" t="s">
        <v>18</v>
      </c>
      <c r="D12" s="21"/>
      <c r="E12" s="22"/>
      <c r="F12" s="22"/>
      <c r="G12" s="23"/>
      <c r="H12" s="62"/>
      <c r="I12" s="1"/>
      <c r="J12" s="2"/>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row>
    <row r="13" spans="2:221" s="6" customFormat="1" x14ac:dyDescent="0.3">
      <c r="B13" s="24">
        <v>1</v>
      </c>
      <c r="C13" s="64" t="s">
        <v>19</v>
      </c>
      <c r="D13" s="25"/>
      <c r="E13" s="65"/>
      <c r="F13" s="26">
        <v>0.25</v>
      </c>
      <c r="G13" s="27">
        <f>+ROUND(B13*E13*F13*$G$10,0)</f>
        <v>0</v>
      </c>
      <c r="H13" s="62"/>
      <c r="I13" s="1"/>
      <c r="J13" s="2"/>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row>
    <row r="14" spans="2:221" s="6" customFormat="1" hidden="1" x14ac:dyDescent="0.3">
      <c r="B14" s="24"/>
      <c r="C14" s="64" t="s">
        <v>20</v>
      </c>
      <c r="D14" s="25"/>
      <c r="E14" s="66"/>
      <c r="F14" s="70"/>
      <c r="G14" s="27">
        <f t="shared" ref="G14:G23" si="0">+ROUND(B14*E14*F14*$G$10,0)</f>
        <v>0</v>
      </c>
      <c r="H14" s="62"/>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row>
    <row r="15" spans="2:221" s="6" customFormat="1" hidden="1" x14ac:dyDescent="0.3">
      <c r="B15" s="24"/>
      <c r="C15" s="64" t="s">
        <v>21</v>
      </c>
      <c r="D15" s="25"/>
      <c r="E15" s="66"/>
      <c r="F15" s="70"/>
      <c r="G15" s="27">
        <f t="shared" si="0"/>
        <v>0</v>
      </c>
      <c r="H15" s="62"/>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2:221" s="6" customFormat="1" hidden="1" x14ac:dyDescent="0.3">
      <c r="B16" s="24"/>
      <c r="C16" s="64" t="s">
        <v>22</v>
      </c>
      <c r="D16" s="25"/>
      <c r="E16" s="66"/>
      <c r="F16" s="70"/>
      <c r="G16" s="27">
        <f t="shared" si="0"/>
        <v>0</v>
      </c>
      <c r="H16" s="62"/>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2:221" s="6" customFormat="1" x14ac:dyDescent="0.3">
      <c r="B17" s="28">
        <v>1</v>
      </c>
      <c r="C17" s="64" t="s">
        <v>23</v>
      </c>
      <c r="D17" s="25"/>
      <c r="E17" s="66"/>
      <c r="F17" s="26">
        <v>0.2</v>
      </c>
      <c r="G17" s="27">
        <f t="shared" si="0"/>
        <v>0</v>
      </c>
      <c r="H17" s="62"/>
      <c r="I17" s="1"/>
      <c r="J17" s="2"/>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row>
    <row r="18" spans="2:221" s="6" customFormat="1" x14ac:dyDescent="0.3">
      <c r="B18" s="28">
        <v>1</v>
      </c>
      <c r="C18" s="64" t="s">
        <v>24</v>
      </c>
      <c r="D18" s="25"/>
      <c r="E18" s="66"/>
      <c r="F18" s="26">
        <v>0.2</v>
      </c>
      <c r="G18" s="27">
        <f t="shared" si="0"/>
        <v>0</v>
      </c>
      <c r="H18" s="62"/>
      <c r="I18" s="1"/>
      <c r="J18" s="2"/>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row>
    <row r="19" spans="2:221" s="6" customFormat="1" x14ac:dyDescent="0.3">
      <c r="B19" s="28">
        <v>1</v>
      </c>
      <c r="C19" s="64" t="s">
        <v>25</v>
      </c>
      <c r="D19" s="25"/>
      <c r="E19" s="66"/>
      <c r="F19" s="26">
        <v>0.5</v>
      </c>
      <c r="G19" s="27">
        <f t="shared" si="0"/>
        <v>0</v>
      </c>
      <c r="H19" s="62"/>
      <c r="I19" s="1"/>
      <c r="J19" s="2"/>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row>
    <row r="20" spans="2:221" s="6" customFormat="1" x14ac:dyDescent="0.3">
      <c r="B20" s="28">
        <v>1</v>
      </c>
      <c r="C20" s="64" t="s">
        <v>26</v>
      </c>
      <c r="D20" s="25"/>
      <c r="E20" s="66"/>
      <c r="F20" s="26">
        <v>0.2</v>
      </c>
      <c r="G20" s="27">
        <f t="shared" si="0"/>
        <v>0</v>
      </c>
      <c r="H20" s="62"/>
      <c r="I20" s="1"/>
      <c r="J20" s="2"/>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row>
    <row r="21" spans="2:221" s="6" customFormat="1" hidden="1" x14ac:dyDescent="0.3">
      <c r="B21" s="28"/>
      <c r="C21" s="64" t="s">
        <v>27</v>
      </c>
      <c r="D21" s="25"/>
      <c r="E21" s="66"/>
      <c r="F21" s="26"/>
      <c r="G21" s="27">
        <f t="shared" si="0"/>
        <v>0</v>
      </c>
      <c r="H21" s="62"/>
      <c r="I21" s="1"/>
      <c r="J21" s="2"/>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row>
    <row r="22" spans="2:221" s="6" customFormat="1" hidden="1" x14ac:dyDescent="0.3">
      <c r="B22" s="28"/>
      <c r="C22" s="64" t="s">
        <v>28</v>
      </c>
      <c r="D22" s="25"/>
      <c r="E22" s="66"/>
      <c r="F22" s="26"/>
      <c r="G22" s="27">
        <f t="shared" si="0"/>
        <v>0</v>
      </c>
      <c r="H22" s="62"/>
      <c r="I22" s="1"/>
      <c r="J22" s="2"/>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row>
    <row r="23" spans="2:221" s="6" customFormat="1" x14ac:dyDescent="0.3">
      <c r="B23" s="28">
        <v>1</v>
      </c>
      <c r="C23" s="64" t="s">
        <v>29</v>
      </c>
      <c r="D23" s="25"/>
      <c r="E23" s="66"/>
      <c r="F23" s="26">
        <v>0.5</v>
      </c>
      <c r="G23" s="27">
        <f t="shared" si="0"/>
        <v>0</v>
      </c>
      <c r="H23" s="62"/>
      <c r="I23" s="1"/>
      <c r="J23" s="2"/>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row>
    <row r="24" spans="2:221" s="6" customFormat="1" x14ac:dyDescent="0.3">
      <c r="B24" s="29"/>
      <c r="C24" s="112" t="s">
        <v>30</v>
      </c>
      <c r="D24" s="113"/>
      <c r="E24" s="113"/>
      <c r="F24" s="114"/>
      <c r="G24" s="30">
        <f>SUM(G12:G23)</f>
        <v>0</v>
      </c>
      <c r="H24" s="62"/>
      <c r="I24" s="1"/>
      <c r="J24" s="2"/>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row>
    <row r="25" spans="2:221" s="6" customFormat="1" x14ac:dyDescent="0.3">
      <c r="B25" s="31"/>
      <c r="C25" s="115" t="s">
        <v>31</v>
      </c>
      <c r="D25" s="116"/>
      <c r="E25" s="116"/>
      <c r="F25" s="117"/>
      <c r="G25" s="32"/>
      <c r="H25" s="62"/>
      <c r="I25" s="1"/>
      <c r="J25" s="33"/>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row>
    <row r="26" spans="2:221" s="6" customFormat="1" ht="17.25" thickBot="1" x14ac:dyDescent="0.35">
      <c r="B26" s="34"/>
      <c r="C26" s="118" t="s">
        <v>32</v>
      </c>
      <c r="D26" s="119"/>
      <c r="E26" s="119"/>
      <c r="F26" s="120"/>
      <c r="G26" s="35">
        <f>ROUND(+G24*(G25),0)</f>
        <v>0</v>
      </c>
      <c r="H26" s="62"/>
      <c r="I26" s="1"/>
      <c r="J26" s="36"/>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row>
    <row r="27" spans="2:221" s="6" customFormat="1" ht="12" customHeight="1" thickBot="1" x14ac:dyDescent="0.35">
      <c r="B27" s="121" t="s">
        <v>33</v>
      </c>
      <c r="C27" s="122"/>
      <c r="D27" s="122"/>
      <c r="E27" s="122"/>
      <c r="F27" s="122"/>
      <c r="G27" s="18">
        <v>10</v>
      </c>
      <c r="H27" s="62"/>
      <c r="I27" s="1"/>
      <c r="J27" s="36"/>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row>
    <row r="28" spans="2:221" s="6" customFormat="1" x14ac:dyDescent="0.3">
      <c r="B28" s="19"/>
      <c r="C28" s="110" t="s">
        <v>17</v>
      </c>
      <c r="D28" s="110"/>
      <c r="E28" s="110"/>
      <c r="F28" s="110"/>
      <c r="G28" s="111"/>
      <c r="H28" s="62"/>
      <c r="I28" s="1"/>
      <c r="J28" s="36"/>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row>
    <row r="29" spans="2:221" s="6" customFormat="1" x14ac:dyDescent="0.3">
      <c r="B29" s="20"/>
      <c r="C29" s="22" t="s">
        <v>18</v>
      </c>
      <c r="D29" s="22"/>
      <c r="E29" s="22"/>
      <c r="F29" s="22"/>
      <c r="G29" s="23"/>
      <c r="H29" s="62"/>
      <c r="I29" s="1"/>
      <c r="J29" s="36"/>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row>
    <row r="30" spans="2:221" s="6" customFormat="1" x14ac:dyDescent="0.3">
      <c r="B30" s="28">
        <v>1</v>
      </c>
      <c r="C30" s="64" t="str">
        <f>+C13</f>
        <v>Director de Interventoria (Especialista Pavimentos/Geotecnia)</v>
      </c>
      <c r="D30" s="25"/>
      <c r="E30" s="66"/>
      <c r="F30" s="26">
        <v>0.25</v>
      </c>
      <c r="G30" s="27">
        <f>+ROUND(B30*E30*F30*$G$27,0)</f>
        <v>0</v>
      </c>
      <c r="H30" s="62"/>
      <c r="I30" s="1"/>
      <c r="J30" s="36"/>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row>
    <row r="31" spans="2:221" s="6" customFormat="1" x14ac:dyDescent="0.3">
      <c r="B31" s="28">
        <v>1</v>
      </c>
      <c r="C31" s="64" t="str">
        <f t="shared" ref="C31:C40" si="1">+C14</f>
        <v>Profesional Especialista en Diseño de Vias</v>
      </c>
      <c r="D31" s="25"/>
      <c r="E31" s="66"/>
      <c r="F31" s="26">
        <v>0.05</v>
      </c>
      <c r="G31" s="27">
        <f t="shared" ref="G31:G40" si="2">+ROUND(B31*E31*F31*$G$27,0)</f>
        <v>0</v>
      </c>
      <c r="H31" s="62"/>
      <c r="I31" s="37"/>
      <c r="J31" s="36"/>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row>
    <row r="32" spans="2:221" s="6" customFormat="1" x14ac:dyDescent="0.3">
      <c r="B32" s="28">
        <v>1</v>
      </c>
      <c r="C32" s="64" t="str">
        <f t="shared" si="1"/>
        <v>Profesional Especialista en Estructuras</v>
      </c>
      <c r="D32" s="25"/>
      <c r="E32" s="66"/>
      <c r="F32" s="26">
        <v>0.05</v>
      </c>
      <c r="G32" s="27">
        <f t="shared" si="2"/>
        <v>0</v>
      </c>
      <c r="H32" s="62"/>
      <c r="I32" s="1"/>
      <c r="J32" s="36"/>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row>
    <row r="33" spans="2:221" s="6" customFormat="1" x14ac:dyDescent="0.3">
      <c r="B33" s="28">
        <v>1</v>
      </c>
      <c r="C33" s="64" t="str">
        <f t="shared" si="1"/>
        <v>Profesional Especialista en Hidraulica e Hidrologia</v>
      </c>
      <c r="D33" s="25"/>
      <c r="E33" s="66"/>
      <c r="F33" s="26">
        <v>0.05</v>
      </c>
      <c r="G33" s="27">
        <f t="shared" si="2"/>
        <v>0</v>
      </c>
      <c r="H33" s="62"/>
      <c r="I33" s="1"/>
      <c r="J33" s="36"/>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row>
    <row r="34" spans="2:221" s="6" customFormat="1" x14ac:dyDescent="0.3">
      <c r="B34" s="28">
        <v>1</v>
      </c>
      <c r="C34" s="64" t="str">
        <f t="shared" si="1"/>
        <v>Profesional Gestión Ambiental</v>
      </c>
      <c r="D34" s="25"/>
      <c r="E34" s="66"/>
      <c r="F34" s="26">
        <v>1</v>
      </c>
      <c r="G34" s="27">
        <f t="shared" si="2"/>
        <v>0</v>
      </c>
      <c r="H34" s="62"/>
      <c r="I34" s="1"/>
      <c r="J34" s="36"/>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row>
    <row r="35" spans="2:221" s="6" customFormat="1" x14ac:dyDescent="0.3">
      <c r="B35" s="28">
        <v>1</v>
      </c>
      <c r="C35" s="64" t="str">
        <f t="shared" si="1"/>
        <v>Profesional Gestión Social</v>
      </c>
      <c r="D35" s="25"/>
      <c r="E35" s="66"/>
      <c r="F35" s="26">
        <v>1</v>
      </c>
      <c r="G35" s="27">
        <f t="shared" si="2"/>
        <v>0</v>
      </c>
      <c r="H35" s="62"/>
      <c r="I35" s="1"/>
      <c r="J35" s="36"/>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row>
    <row r="36" spans="2:221" s="6" customFormat="1" x14ac:dyDescent="0.3">
      <c r="B36" s="28">
        <v>1</v>
      </c>
      <c r="C36" s="64" t="str">
        <f t="shared" si="1"/>
        <v xml:space="preserve">Ingeniero Residente Interventoria/ Profesional Civil Vías / Geotécnia </v>
      </c>
      <c r="D36" s="25"/>
      <c r="E36" s="66"/>
      <c r="F36" s="26">
        <v>1</v>
      </c>
      <c r="G36" s="27">
        <f t="shared" si="2"/>
        <v>0</v>
      </c>
      <c r="H36" s="62"/>
      <c r="I36" s="1"/>
      <c r="J36" s="36"/>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row>
    <row r="37" spans="2:221" s="6" customFormat="1" x14ac:dyDescent="0.3">
      <c r="B37" s="28">
        <v>1</v>
      </c>
      <c r="C37" s="64" t="str">
        <f t="shared" si="1"/>
        <v>Profesional HSE</v>
      </c>
      <c r="D37" s="25"/>
      <c r="E37" s="66"/>
      <c r="F37" s="26">
        <v>1</v>
      </c>
      <c r="G37" s="27">
        <f t="shared" si="2"/>
        <v>0</v>
      </c>
      <c r="H37" s="62"/>
      <c r="I37" s="1"/>
      <c r="J37" s="36"/>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row>
    <row r="38" spans="2:221" s="6" customFormat="1" x14ac:dyDescent="0.3">
      <c r="B38" s="28">
        <v>1</v>
      </c>
      <c r="C38" s="64" t="str">
        <f t="shared" si="1"/>
        <v>Topógrafo</v>
      </c>
      <c r="D38" s="25"/>
      <c r="E38" s="66"/>
      <c r="F38" s="26">
        <v>1</v>
      </c>
      <c r="G38" s="27">
        <f t="shared" si="2"/>
        <v>0</v>
      </c>
      <c r="H38" s="62"/>
      <c r="I38" s="1"/>
      <c r="J38" s="36"/>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row>
    <row r="39" spans="2:221" s="6" customFormat="1" x14ac:dyDescent="0.3">
      <c r="B39" s="28">
        <v>1</v>
      </c>
      <c r="C39" s="64" t="str">
        <f t="shared" si="1"/>
        <v>Cadenero</v>
      </c>
      <c r="D39" s="25"/>
      <c r="E39" s="66"/>
      <c r="F39" s="26">
        <v>1</v>
      </c>
      <c r="G39" s="27">
        <f t="shared" si="2"/>
        <v>0</v>
      </c>
      <c r="H39" s="62"/>
      <c r="I39" s="1"/>
      <c r="J39" s="36"/>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row>
    <row r="40" spans="2:221" s="6" customFormat="1" x14ac:dyDescent="0.3">
      <c r="B40" s="28">
        <v>1</v>
      </c>
      <c r="C40" s="64" t="str">
        <f t="shared" si="1"/>
        <v>Profesional Control Documental</v>
      </c>
      <c r="D40" s="25"/>
      <c r="E40" s="66"/>
      <c r="F40" s="26">
        <v>0.5</v>
      </c>
      <c r="G40" s="27">
        <f t="shared" si="2"/>
        <v>0</v>
      </c>
      <c r="H40" s="62"/>
      <c r="I40" s="1"/>
      <c r="J40" s="36"/>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row>
    <row r="41" spans="2:221" s="6" customFormat="1" x14ac:dyDescent="0.3">
      <c r="B41" s="29"/>
      <c r="C41" s="112" t="s">
        <v>30</v>
      </c>
      <c r="D41" s="113"/>
      <c r="E41" s="113"/>
      <c r="F41" s="114"/>
      <c r="G41" s="30">
        <f>SUM(G29:G40)</f>
        <v>0</v>
      </c>
      <c r="H41" s="62"/>
      <c r="I41" s="38"/>
      <c r="J41" s="36"/>
      <c r="K41" s="39"/>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row>
    <row r="42" spans="2:221" s="6" customFormat="1" x14ac:dyDescent="0.3">
      <c r="B42" s="31"/>
      <c r="C42" s="115" t="s">
        <v>31</v>
      </c>
      <c r="D42" s="116"/>
      <c r="E42" s="116"/>
      <c r="F42" s="117"/>
      <c r="G42" s="32"/>
      <c r="H42" s="62"/>
      <c r="I42" s="1"/>
      <c r="J42" s="33"/>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row>
    <row r="43" spans="2:221" s="6" customFormat="1" ht="17.25" thickBot="1" x14ac:dyDescent="0.35">
      <c r="B43" s="34"/>
      <c r="C43" s="118" t="s">
        <v>34</v>
      </c>
      <c r="D43" s="119"/>
      <c r="E43" s="119"/>
      <c r="F43" s="120"/>
      <c r="G43" s="35">
        <f>ROUND(+G41*(G42),0)</f>
        <v>0</v>
      </c>
      <c r="H43" s="62"/>
      <c r="I43" s="1"/>
      <c r="J43" s="36"/>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row>
    <row r="44" spans="2:221" s="6" customFormat="1" ht="12" customHeight="1" thickBot="1" x14ac:dyDescent="0.35">
      <c r="B44" s="121" t="s">
        <v>35</v>
      </c>
      <c r="C44" s="122"/>
      <c r="D44" s="122"/>
      <c r="E44" s="122"/>
      <c r="F44" s="122"/>
      <c r="G44" s="18">
        <v>1.5</v>
      </c>
      <c r="H44" s="62"/>
      <c r="I44" s="1"/>
      <c r="J44" s="36"/>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row>
    <row r="45" spans="2:221" s="6" customFormat="1" x14ac:dyDescent="0.3">
      <c r="B45" s="19"/>
      <c r="C45" s="110" t="s">
        <v>17</v>
      </c>
      <c r="D45" s="110"/>
      <c r="E45" s="110"/>
      <c r="F45" s="110"/>
      <c r="G45" s="111"/>
      <c r="H45" s="62"/>
      <c r="I45" s="1"/>
      <c r="J45" s="36"/>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row>
    <row r="46" spans="2:221" s="6" customFormat="1" x14ac:dyDescent="0.3">
      <c r="B46" s="20"/>
      <c r="C46" s="22" t="s">
        <v>18</v>
      </c>
      <c r="D46" s="22"/>
      <c r="E46" s="22"/>
      <c r="F46" s="22"/>
      <c r="G46" s="23"/>
      <c r="H46" s="62"/>
      <c r="I46" s="1"/>
      <c r="J46" s="36"/>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row>
    <row r="47" spans="2:221" s="6" customFormat="1" x14ac:dyDescent="0.3">
      <c r="B47" s="28">
        <v>1</v>
      </c>
      <c r="C47" s="64" t="str">
        <f>+C30</f>
        <v>Director de Interventoria (Especialista Pavimentos/Geotecnia)</v>
      </c>
      <c r="D47" s="25"/>
      <c r="E47" s="66"/>
      <c r="F47" s="26">
        <v>0.25</v>
      </c>
      <c r="G47" s="27">
        <f>+ROUND(B47*E47*F47*$G$44,0)</f>
        <v>0</v>
      </c>
      <c r="H47" s="62"/>
      <c r="I47" s="1"/>
      <c r="J47" s="36"/>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row>
    <row r="48" spans="2:221" s="6" customFormat="1" hidden="1" x14ac:dyDescent="0.3">
      <c r="B48" s="28"/>
      <c r="C48" s="64" t="str">
        <f t="shared" ref="C48:C57" si="3">+C31</f>
        <v>Profesional Especialista en Diseño de Vias</v>
      </c>
      <c r="D48" s="25"/>
      <c r="E48" s="66"/>
      <c r="F48" s="26"/>
      <c r="G48" s="27"/>
      <c r="H48" s="62"/>
      <c r="I48" s="1"/>
      <c r="J48" s="36"/>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row>
    <row r="49" spans="2:221" s="6" customFormat="1" hidden="1" x14ac:dyDescent="0.3">
      <c r="B49" s="28"/>
      <c r="C49" s="64" t="str">
        <f t="shared" si="3"/>
        <v>Profesional Especialista en Estructuras</v>
      </c>
      <c r="D49" s="25"/>
      <c r="E49" s="66"/>
      <c r="F49" s="26"/>
      <c r="G49" s="27"/>
      <c r="H49" s="62"/>
      <c r="I49" s="1"/>
      <c r="J49" s="36"/>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row>
    <row r="50" spans="2:221" s="6" customFormat="1" hidden="1" x14ac:dyDescent="0.3">
      <c r="B50" s="28"/>
      <c r="C50" s="64" t="str">
        <f t="shared" si="3"/>
        <v>Profesional Especialista en Hidraulica e Hidrologia</v>
      </c>
      <c r="D50" s="25"/>
      <c r="E50" s="66"/>
      <c r="F50" s="26"/>
      <c r="G50" s="27"/>
      <c r="H50" s="62"/>
      <c r="I50" s="1"/>
      <c r="J50" s="36"/>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row>
    <row r="51" spans="2:221" s="6" customFormat="1" x14ac:dyDescent="0.3">
      <c r="B51" s="28">
        <v>1</v>
      </c>
      <c r="C51" s="64" t="str">
        <f t="shared" si="3"/>
        <v>Profesional Gestión Ambiental</v>
      </c>
      <c r="D51" s="25"/>
      <c r="E51" s="66"/>
      <c r="F51" s="26">
        <v>0.2</v>
      </c>
      <c r="G51" s="27">
        <f t="shared" ref="G51:G57" si="4">+ROUND(B51*E51*F51*$G$44,0)</f>
        <v>0</v>
      </c>
      <c r="H51" s="62"/>
      <c r="I51" s="1"/>
      <c r="J51" s="36"/>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row>
    <row r="52" spans="2:221" s="6" customFormat="1" x14ac:dyDescent="0.3">
      <c r="B52" s="28">
        <v>1</v>
      </c>
      <c r="C52" s="64" t="str">
        <f t="shared" si="3"/>
        <v>Profesional Gestión Social</v>
      </c>
      <c r="D52" s="25"/>
      <c r="E52" s="66"/>
      <c r="F52" s="26">
        <v>0.2</v>
      </c>
      <c r="G52" s="27">
        <f t="shared" si="4"/>
        <v>0</v>
      </c>
      <c r="H52" s="62"/>
      <c r="I52" s="1"/>
      <c r="J52" s="36"/>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row>
    <row r="53" spans="2:221" s="6" customFormat="1" x14ac:dyDescent="0.3">
      <c r="B53" s="28">
        <v>1</v>
      </c>
      <c r="C53" s="64" t="str">
        <f t="shared" si="3"/>
        <v xml:space="preserve">Ingeniero Residente Interventoria/ Profesional Civil Vías / Geotécnia </v>
      </c>
      <c r="D53" s="25"/>
      <c r="E53" s="66"/>
      <c r="F53" s="26">
        <v>0.5</v>
      </c>
      <c r="G53" s="27">
        <f t="shared" si="4"/>
        <v>0</v>
      </c>
      <c r="H53" s="62"/>
      <c r="I53" s="1"/>
      <c r="J53" s="36"/>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row>
    <row r="54" spans="2:221" s="6" customFormat="1" hidden="1" x14ac:dyDescent="0.3">
      <c r="B54" s="28"/>
      <c r="C54" s="64" t="str">
        <f t="shared" si="3"/>
        <v>Profesional HSE</v>
      </c>
      <c r="D54" s="25"/>
      <c r="E54" s="66"/>
      <c r="F54" s="26"/>
      <c r="G54" s="27">
        <f t="shared" si="4"/>
        <v>0</v>
      </c>
      <c r="H54" s="62"/>
      <c r="I54" s="1"/>
      <c r="J54" s="36"/>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row>
    <row r="55" spans="2:221" s="6" customFormat="1" hidden="1" x14ac:dyDescent="0.3">
      <c r="B55" s="67"/>
      <c r="C55" s="64" t="str">
        <f t="shared" si="3"/>
        <v>Topógrafo</v>
      </c>
      <c r="D55" s="40"/>
      <c r="E55" s="66"/>
      <c r="F55" s="41"/>
      <c r="G55" s="27">
        <f t="shared" si="4"/>
        <v>0</v>
      </c>
      <c r="H55" s="62"/>
      <c r="I55" s="1"/>
      <c r="J55" s="36"/>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row>
    <row r="56" spans="2:221" s="6" customFormat="1" hidden="1" x14ac:dyDescent="0.3">
      <c r="B56" s="67"/>
      <c r="C56" s="64" t="str">
        <f t="shared" si="3"/>
        <v>Cadenero</v>
      </c>
      <c r="D56" s="40"/>
      <c r="E56" s="66"/>
      <c r="F56" s="41"/>
      <c r="G56" s="27">
        <f t="shared" si="4"/>
        <v>0</v>
      </c>
      <c r="H56" s="62"/>
      <c r="I56" s="1"/>
      <c r="J56" s="36"/>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row>
    <row r="57" spans="2:221" s="6" customFormat="1" x14ac:dyDescent="0.3">
      <c r="B57" s="67">
        <v>1</v>
      </c>
      <c r="C57" s="64" t="str">
        <f t="shared" si="3"/>
        <v>Profesional Control Documental</v>
      </c>
      <c r="D57" s="40"/>
      <c r="E57" s="66"/>
      <c r="F57" s="41">
        <v>0.5</v>
      </c>
      <c r="G57" s="27">
        <f t="shared" si="4"/>
        <v>0</v>
      </c>
      <c r="H57" s="62"/>
      <c r="I57" s="1"/>
      <c r="J57" s="36"/>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row>
    <row r="58" spans="2:221" s="6" customFormat="1" x14ac:dyDescent="0.3">
      <c r="B58" s="29"/>
      <c r="C58" s="112" t="s">
        <v>30</v>
      </c>
      <c r="D58" s="113"/>
      <c r="E58" s="113"/>
      <c r="F58" s="114"/>
      <c r="G58" s="30">
        <f>SUM(G46:G57)</f>
        <v>0</v>
      </c>
      <c r="H58" s="62"/>
      <c r="I58" s="1"/>
      <c r="J58" s="36"/>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row>
    <row r="59" spans="2:221" s="6" customFormat="1" x14ac:dyDescent="0.3">
      <c r="B59" s="31"/>
      <c r="C59" s="115" t="s">
        <v>31</v>
      </c>
      <c r="D59" s="116"/>
      <c r="E59" s="116"/>
      <c r="F59" s="117"/>
      <c r="G59" s="32"/>
      <c r="H59" s="62"/>
      <c r="I59" s="1"/>
      <c r="J59" s="33"/>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row>
    <row r="60" spans="2:221" s="6" customFormat="1" ht="17.25" thickBot="1" x14ac:dyDescent="0.35">
      <c r="B60" s="34"/>
      <c r="C60" s="118" t="s">
        <v>36</v>
      </c>
      <c r="D60" s="119"/>
      <c r="E60" s="119"/>
      <c r="F60" s="120"/>
      <c r="G60" s="35">
        <f>ROUND(+G58*(G59),0)</f>
        <v>0</v>
      </c>
      <c r="H60" s="62"/>
      <c r="I60" s="1"/>
      <c r="J60" s="36"/>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row>
    <row r="61" spans="2:221" s="6" customFormat="1" ht="11.25" customHeight="1" x14ac:dyDescent="0.3">
      <c r="B61" s="123" t="s">
        <v>61</v>
      </c>
      <c r="C61" s="124"/>
      <c r="D61" s="124"/>
      <c r="E61" s="124"/>
      <c r="F61" s="125"/>
      <c r="G61" s="129">
        <f>+G60+G43+G26</f>
        <v>0</v>
      </c>
      <c r="H61" s="62"/>
      <c r="I61" s="37"/>
      <c r="J61" s="36"/>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row>
    <row r="62" spans="2:221" s="6" customFormat="1" ht="11.25" customHeight="1" thickBot="1" x14ac:dyDescent="0.35">
      <c r="B62" s="126"/>
      <c r="C62" s="127"/>
      <c r="D62" s="127"/>
      <c r="E62" s="127"/>
      <c r="F62" s="128"/>
      <c r="G62" s="130"/>
      <c r="H62" s="62"/>
      <c r="I62" s="71"/>
      <c r="J62" s="36"/>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row>
    <row r="63" spans="2:221" s="6" customFormat="1" x14ac:dyDescent="0.3">
      <c r="B63" s="102" t="s">
        <v>4</v>
      </c>
      <c r="C63" s="104" t="s">
        <v>37</v>
      </c>
      <c r="D63" s="106" t="s">
        <v>38</v>
      </c>
      <c r="E63" s="69" t="s">
        <v>39</v>
      </c>
      <c r="F63" s="108" t="s">
        <v>40</v>
      </c>
      <c r="G63" s="42" t="s">
        <v>8</v>
      </c>
      <c r="H63" s="62"/>
      <c r="I63" s="1"/>
      <c r="J63" s="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row>
    <row r="64" spans="2:221" s="6" customFormat="1" x14ac:dyDescent="0.3">
      <c r="B64" s="103"/>
      <c r="C64" s="104"/>
      <c r="D64" s="106"/>
      <c r="E64" s="12" t="s">
        <v>41</v>
      </c>
      <c r="F64" s="109"/>
      <c r="G64" s="13" t="s">
        <v>11</v>
      </c>
      <c r="H64" s="62"/>
      <c r="I64" s="1"/>
      <c r="J64" s="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row>
    <row r="65" spans="2:221" s="6" customFormat="1" ht="17.25" thickBot="1" x14ac:dyDescent="0.35">
      <c r="B65" s="43" t="s">
        <v>42</v>
      </c>
      <c r="C65" s="105"/>
      <c r="D65" s="107"/>
      <c r="E65" s="16" t="s">
        <v>43</v>
      </c>
      <c r="F65" s="16" t="s">
        <v>44</v>
      </c>
      <c r="G65" s="17" t="s">
        <v>45</v>
      </c>
      <c r="H65" s="62"/>
      <c r="I65" s="1"/>
      <c r="J65" s="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row>
    <row r="66" spans="2:221" s="6" customFormat="1" x14ac:dyDescent="0.3">
      <c r="B66" s="31"/>
      <c r="C66" s="44" t="s">
        <v>46</v>
      </c>
      <c r="D66" s="22"/>
      <c r="E66" s="45"/>
      <c r="F66" s="46"/>
      <c r="G66" s="47"/>
      <c r="H66" s="6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row>
    <row r="67" spans="2:221" s="6" customFormat="1" ht="24" customHeight="1" x14ac:dyDescent="0.3">
      <c r="B67" s="48">
        <v>1</v>
      </c>
      <c r="C67" s="49" t="s">
        <v>47</v>
      </c>
      <c r="D67" s="50" t="s">
        <v>48</v>
      </c>
      <c r="E67" s="76"/>
      <c r="F67" s="77"/>
      <c r="G67" s="51">
        <f>ROUND(F67*E67,0)</f>
        <v>0</v>
      </c>
      <c r="H67" s="6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row>
    <row r="68" spans="2:221" s="6" customFormat="1" ht="24" customHeight="1" x14ac:dyDescent="0.3">
      <c r="B68" s="48">
        <v>1</v>
      </c>
      <c r="C68" s="49" t="s">
        <v>49</v>
      </c>
      <c r="D68" s="50" t="s">
        <v>48</v>
      </c>
      <c r="E68" s="76"/>
      <c r="F68" s="78"/>
      <c r="G68" s="51">
        <f>ROUND(F68*E68,0)</f>
        <v>0</v>
      </c>
      <c r="H68" s="62"/>
      <c r="I68" s="62"/>
      <c r="J68" s="72"/>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row>
    <row r="69" spans="2:221" s="6" customFormat="1" ht="24" customHeight="1" thickBot="1" x14ac:dyDescent="0.35">
      <c r="B69" s="52">
        <v>1</v>
      </c>
      <c r="C69" s="73" t="s">
        <v>58</v>
      </c>
      <c r="D69" s="74" t="s">
        <v>59</v>
      </c>
      <c r="E69" s="79"/>
      <c r="F69" s="80"/>
      <c r="G69" s="75">
        <f>+E69*F69</f>
        <v>0</v>
      </c>
      <c r="H69" s="62"/>
      <c r="I69" s="62"/>
      <c r="J69" s="72"/>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row>
    <row r="70" spans="2:221" s="6" customFormat="1" ht="18" customHeight="1" x14ac:dyDescent="0.3">
      <c r="B70" s="53"/>
      <c r="C70" s="96" t="s">
        <v>50</v>
      </c>
      <c r="D70" s="96"/>
      <c r="E70" s="96"/>
      <c r="F70" s="96"/>
      <c r="G70" s="54">
        <f>SUM(G67:G69)</f>
        <v>0</v>
      </c>
      <c r="H70" s="62"/>
      <c r="I70" s="62"/>
      <c r="J70" s="2"/>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row>
    <row r="71" spans="2:221" s="6" customFormat="1" ht="18" customHeight="1" x14ac:dyDescent="0.3">
      <c r="B71" s="55"/>
      <c r="C71" s="97" t="s">
        <v>51</v>
      </c>
      <c r="D71" s="97"/>
      <c r="E71" s="97"/>
      <c r="F71" s="97"/>
      <c r="G71" s="56">
        <f>+G70+G61</f>
        <v>0</v>
      </c>
      <c r="H71" s="62"/>
      <c r="I71" s="62"/>
      <c r="J71" s="2"/>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row>
    <row r="72" spans="2:221" s="6" customFormat="1" ht="18" customHeight="1" x14ac:dyDescent="0.3">
      <c r="B72" s="55"/>
      <c r="C72" s="97" t="s">
        <v>52</v>
      </c>
      <c r="D72" s="97"/>
      <c r="E72" s="97"/>
      <c r="F72" s="97"/>
      <c r="G72" s="56">
        <f>+ROUND(G71*0.19,0)</f>
        <v>0</v>
      </c>
      <c r="H72" s="62"/>
      <c r="I72" s="62"/>
      <c r="J72" s="2"/>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row>
    <row r="73" spans="2:221" s="6" customFormat="1" ht="18" customHeight="1" x14ac:dyDescent="0.3">
      <c r="B73" s="55"/>
      <c r="C73" s="97" t="s">
        <v>60</v>
      </c>
      <c r="D73" s="97"/>
      <c r="E73" s="97"/>
      <c r="F73" s="97"/>
      <c r="G73" s="56">
        <v>6298823</v>
      </c>
      <c r="H73" s="62"/>
      <c r="I73" s="62"/>
      <c r="J73" s="2"/>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row>
    <row r="74" spans="2:221" s="6" customFormat="1" ht="18" customHeight="1" thickBot="1" x14ac:dyDescent="0.35">
      <c r="B74" s="57"/>
      <c r="C74" s="101" t="s">
        <v>57</v>
      </c>
      <c r="D74" s="101"/>
      <c r="E74" s="101"/>
      <c r="F74" s="101"/>
      <c r="G74" s="58">
        <f>+G72+G71+G73</f>
        <v>6298823</v>
      </c>
      <c r="H74" s="62"/>
      <c r="I74" s="62"/>
      <c r="J74" s="2"/>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row>
    <row r="75" spans="2:221" s="6" customFormat="1" x14ac:dyDescent="0.3">
      <c r="B75" s="98" t="s">
        <v>53</v>
      </c>
      <c r="C75" s="99"/>
      <c r="D75" s="99"/>
      <c r="E75" s="99"/>
      <c r="F75" s="99"/>
      <c r="G75" s="100"/>
      <c r="H75" s="62"/>
      <c r="I75" s="62"/>
      <c r="J75" s="2"/>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row>
    <row r="76" spans="2:221" ht="36.75" customHeight="1" x14ac:dyDescent="0.3">
      <c r="B76" s="84" t="s">
        <v>54</v>
      </c>
      <c r="C76" s="85"/>
      <c r="D76" s="85"/>
      <c r="E76" s="85"/>
      <c r="F76" s="85"/>
      <c r="G76" s="86"/>
    </row>
    <row r="77" spans="2:221" s="6" customFormat="1" ht="21" customHeight="1" x14ac:dyDescent="0.3">
      <c r="B77" s="90" t="s">
        <v>55</v>
      </c>
      <c r="C77" s="91"/>
      <c r="D77" s="91"/>
      <c r="E77" s="91"/>
      <c r="F77" s="91"/>
      <c r="G77" s="92"/>
      <c r="H77" s="62"/>
      <c r="I77" s="1"/>
      <c r="J77" s="2"/>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row>
    <row r="78" spans="2:221" s="6" customFormat="1" ht="25.5" customHeight="1" x14ac:dyDescent="0.3">
      <c r="B78" s="84" t="s">
        <v>56</v>
      </c>
      <c r="C78" s="85"/>
      <c r="D78" s="85"/>
      <c r="E78" s="85"/>
      <c r="F78" s="85"/>
      <c r="G78" s="86"/>
      <c r="H78" s="62"/>
      <c r="I78" s="1"/>
      <c r="J78" s="2"/>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row>
    <row r="79" spans="2:221" s="6" customFormat="1" ht="38.25" customHeight="1" x14ac:dyDescent="0.3">
      <c r="B79" s="93" t="s">
        <v>62</v>
      </c>
      <c r="C79" s="94"/>
      <c r="D79" s="94"/>
      <c r="E79" s="94"/>
      <c r="F79" s="94"/>
      <c r="G79" s="95"/>
      <c r="H79" s="62"/>
      <c r="I79" s="1"/>
      <c r="J79" s="2"/>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row>
    <row r="80" spans="2:221" s="6" customFormat="1" ht="24" customHeight="1" x14ac:dyDescent="0.3">
      <c r="B80" s="90" t="s">
        <v>63</v>
      </c>
      <c r="C80" s="91"/>
      <c r="D80" s="91"/>
      <c r="E80" s="91"/>
      <c r="F80" s="91"/>
      <c r="G80" s="92"/>
      <c r="H80" s="62"/>
      <c r="I80" s="1"/>
      <c r="J80" s="2"/>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row>
    <row r="81" spans="2:221" s="6" customFormat="1" ht="24" customHeight="1" x14ac:dyDescent="0.3">
      <c r="B81" s="90" t="s">
        <v>64</v>
      </c>
      <c r="C81" s="91"/>
      <c r="D81" s="91"/>
      <c r="E81" s="91"/>
      <c r="F81" s="91"/>
      <c r="G81" s="92"/>
      <c r="H81" s="62"/>
      <c r="I81" s="1"/>
      <c r="J81" s="2"/>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row>
    <row r="82" spans="2:221" s="59" customFormat="1" ht="21" customHeight="1" x14ac:dyDescent="0.3">
      <c r="B82" s="90" t="s">
        <v>65</v>
      </c>
      <c r="C82" s="91"/>
      <c r="D82" s="91"/>
      <c r="E82" s="91"/>
      <c r="F82" s="91"/>
      <c r="G82" s="92"/>
      <c r="H82" s="62"/>
      <c r="I82" s="1"/>
      <c r="J82" s="2"/>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row>
    <row r="83" spans="2:221" s="59" customFormat="1" ht="29.25" customHeight="1" x14ac:dyDescent="0.3">
      <c r="B83" s="84" t="s">
        <v>66</v>
      </c>
      <c r="C83" s="85"/>
      <c r="D83" s="85"/>
      <c r="E83" s="85"/>
      <c r="F83" s="85"/>
      <c r="G83" s="86"/>
      <c r="H83" s="62"/>
      <c r="I83" s="1"/>
      <c r="J83" s="2"/>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row>
    <row r="84" spans="2:221" s="59" customFormat="1" ht="21" customHeight="1" x14ac:dyDescent="0.3">
      <c r="B84" s="84" t="s">
        <v>67</v>
      </c>
      <c r="C84" s="85"/>
      <c r="D84" s="85"/>
      <c r="E84" s="85"/>
      <c r="F84" s="85"/>
      <c r="G84" s="86"/>
      <c r="H84" s="62"/>
      <c r="I84" s="1"/>
      <c r="J84" s="2"/>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row>
    <row r="85" spans="2:221" ht="38.25" customHeight="1" x14ac:dyDescent="0.3">
      <c r="B85" s="84" t="s">
        <v>68</v>
      </c>
      <c r="C85" s="85"/>
      <c r="D85" s="85"/>
      <c r="E85" s="85"/>
      <c r="F85" s="85"/>
      <c r="G85" s="86"/>
    </row>
    <row r="86" spans="2:221" ht="25.5" customHeight="1" x14ac:dyDescent="0.3">
      <c r="B86" s="84" t="s">
        <v>69</v>
      </c>
      <c r="C86" s="85"/>
      <c r="D86" s="85"/>
      <c r="E86" s="85"/>
      <c r="F86" s="85"/>
      <c r="G86" s="86"/>
    </row>
    <row r="87" spans="2:221" ht="21" customHeight="1" x14ac:dyDescent="0.3">
      <c r="B87" s="84" t="s">
        <v>70</v>
      </c>
      <c r="C87" s="85"/>
      <c r="D87" s="85"/>
      <c r="E87" s="85"/>
      <c r="F87" s="85"/>
      <c r="G87" s="86"/>
    </row>
    <row r="88" spans="2:221" x14ac:dyDescent="0.3">
      <c r="B88" s="84" t="s">
        <v>71</v>
      </c>
      <c r="C88" s="85"/>
      <c r="D88" s="85"/>
      <c r="E88" s="85"/>
      <c r="F88" s="85"/>
      <c r="G88" s="86"/>
    </row>
    <row r="89" spans="2:221" x14ac:dyDescent="0.3">
      <c r="B89" s="84" t="s">
        <v>72</v>
      </c>
      <c r="C89" s="85"/>
      <c r="D89" s="85"/>
      <c r="E89" s="85"/>
      <c r="F89" s="85"/>
      <c r="G89" s="86"/>
    </row>
    <row r="90" spans="2:221" x14ac:dyDescent="0.3">
      <c r="B90" s="87" t="s">
        <v>73</v>
      </c>
      <c r="C90" s="88"/>
      <c r="D90" s="88"/>
      <c r="E90" s="88"/>
      <c r="F90" s="88"/>
      <c r="G90" s="89"/>
    </row>
    <row r="91" spans="2:221" ht="31.5" customHeight="1" thickBot="1" x14ac:dyDescent="0.35">
      <c r="B91" s="81" t="s">
        <v>74</v>
      </c>
      <c r="C91" s="82"/>
      <c r="D91" s="82"/>
      <c r="E91" s="82"/>
      <c r="F91" s="82"/>
      <c r="G91" s="83"/>
    </row>
    <row r="93" spans="2:221" x14ac:dyDescent="0.3">
      <c r="B93" s="145" t="s">
        <v>75</v>
      </c>
      <c r="C93" s="146"/>
      <c r="D93" s="146"/>
      <c r="E93" s="147"/>
      <c r="F93" s="148"/>
      <c r="G93" s="148"/>
    </row>
    <row r="94" spans="2:221" x14ac:dyDescent="0.3">
      <c r="B94" s="153"/>
      <c r="C94" s="149"/>
      <c r="D94" s="146"/>
      <c r="E94" s="150"/>
      <c r="F94" s="151"/>
      <c r="G94" s="151"/>
    </row>
    <row r="95" spans="2:221" x14ac:dyDescent="0.3">
      <c r="B95" s="152" t="s">
        <v>77</v>
      </c>
      <c r="C95" s="154" t="s">
        <v>78</v>
      </c>
      <c r="D95" s="154"/>
      <c r="E95" s="155" t="s">
        <v>76</v>
      </c>
      <c r="F95" s="155"/>
      <c r="G95" s="155"/>
    </row>
  </sheetData>
  <sheetProtection algorithmName="SHA-512" hashValue="YZdupY9d0KEOxoKvoWSCWx/ct61pzHStj5EfLCOCwLd00199u+yH6dl0jDLHl20qG6GMuc1E6WvN1+IPCQiXzQ==" saltValue="+s3qc771ceHfBuJ4XhOEYQ==" spinCount="100000" sheet="1" objects="1" scenarios="1"/>
  <protectedRanges>
    <protectedRange algorithmName="SHA-512" hashValue="5FRjzaT2qtW3cJw/2GBhwl+sKcO6DvtiZS0H1cMHWD6dxtiUh/5vrGC35H9ELlkJCnvWJ4qU1al6UViGsCbreQ==" saltValue="aTXStziJ+xzLQmDcmK0LcA==" spinCount="100000" sqref="H78" name="ETAPA 3_1" securityDescriptor="O:WDG:WDD:(A;;CC;;;BU)"/>
    <protectedRange algorithmName="SHA-512" hashValue="wcY10QtZ9yEyeIPvw3ybCiRQFkot67Gw82CrPcHCtI1M68PTYi2fo5Feib1JbOAymbFTvMzZi/rhAfAlSnWnnw==" saltValue="Zg3Yg+7KbxrwY8/qnxlkQg==" spinCount="100000" sqref="H55" name="ETAPA 2_1" securityDescriptor="O:WDG:WDD:(A;;CC;;;BU)"/>
    <protectedRange algorithmName="SHA-512" hashValue="OHjc/erdaQN536AqkMXeXgAEGFYRArf8le9gIhDVmt47NOSTWs17e9evc+sYv3EvnSMXXscupQzFsJuVPE1srA==" saltValue="hNg0aQYtCIo7UqKKsKkGXg==" spinCount="100000" sqref="H30:H33" name="ETAPA 1_1" securityDescriptor="O:WDG:WDD:(A;;CC;;;BU)"/>
  </protectedRanges>
  <mergeCells count="51">
    <mergeCell ref="E95:G95"/>
    <mergeCell ref="B27:F27"/>
    <mergeCell ref="B1:G1"/>
    <mergeCell ref="B2:G2"/>
    <mergeCell ref="B3:E3"/>
    <mergeCell ref="F3:G3"/>
    <mergeCell ref="B5:G5"/>
    <mergeCell ref="B7:B8"/>
    <mergeCell ref="C7:D9"/>
    <mergeCell ref="B10:F10"/>
    <mergeCell ref="C11:G11"/>
    <mergeCell ref="C24:F24"/>
    <mergeCell ref="C25:F25"/>
    <mergeCell ref="C26:F26"/>
    <mergeCell ref="B63:B64"/>
    <mergeCell ref="C63:C65"/>
    <mergeCell ref="D63:D65"/>
    <mergeCell ref="F63:F64"/>
    <mergeCell ref="C28:G28"/>
    <mergeCell ref="C41:F41"/>
    <mergeCell ref="C42:F42"/>
    <mergeCell ref="C43:F43"/>
    <mergeCell ref="B44:F44"/>
    <mergeCell ref="C45:G45"/>
    <mergeCell ref="C58:F58"/>
    <mergeCell ref="C59:F59"/>
    <mergeCell ref="C60:F60"/>
    <mergeCell ref="B61:F62"/>
    <mergeCell ref="G61:G62"/>
    <mergeCell ref="B79:G79"/>
    <mergeCell ref="B80:G80"/>
    <mergeCell ref="C70:F70"/>
    <mergeCell ref="C72:F72"/>
    <mergeCell ref="B75:G75"/>
    <mergeCell ref="B76:G76"/>
    <mergeCell ref="B77:G77"/>
    <mergeCell ref="B78:G78"/>
    <mergeCell ref="C71:F71"/>
    <mergeCell ref="C73:F73"/>
    <mergeCell ref="C74:F74"/>
    <mergeCell ref="B81:G81"/>
    <mergeCell ref="B82:G82"/>
    <mergeCell ref="B83:G83"/>
    <mergeCell ref="B84:G84"/>
    <mergeCell ref="B85:G85"/>
    <mergeCell ref="B91:G91"/>
    <mergeCell ref="B86:G86"/>
    <mergeCell ref="B87:G87"/>
    <mergeCell ref="B88:G88"/>
    <mergeCell ref="B89:G89"/>
    <mergeCell ref="B90:G90"/>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IPIALES</vt:lpstr>
      <vt:lpstr>IPIALES!Área_de_impresión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dcterms:created xsi:type="dcterms:W3CDTF">2020-07-07T23:29:33Z</dcterms:created>
  <dcterms:modified xsi:type="dcterms:W3CDTF">2020-07-15T17:33:58Z</dcterms:modified>
</cp:coreProperties>
</file>