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oordinaciones_Jefaturas\Coor_Neg_6\Zona_Comun\OXI 2019\GL703 - EMGESA S.A. ESP 2020\06. Contratación\02. Obra o Dotación\00. Licitación\Publicación\PARA-PUBLICAR\"/>
    </mc:Choice>
  </mc:AlternateContent>
  <bookViews>
    <workbookView xWindow="0" yWindow="0" windowWidth="20490" windowHeight="7320" tabRatio="746"/>
  </bookViews>
  <sheets>
    <sheet name="ANEXO 8" sheetId="4" r:id="rId1"/>
    <sheet name="Insumos" sheetId="1" state="hidden" r:id="rId2"/>
    <sheet name="Subproductos" sheetId="2" state="hidden" r:id="rId3"/>
  </sheets>
  <externalReferences>
    <externalReference r:id="rId4"/>
    <externalReference r:id="rId5"/>
    <externalReference r:id="rId6"/>
  </externalReferences>
  <definedNames>
    <definedName name="__123Graph_A" hidden="1">[1]vna!$C$3:$O$3</definedName>
    <definedName name="__123Graph_B" hidden="1">[1]vna!$C$4:$O$4</definedName>
    <definedName name="__123Graph_X" hidden="1">[1]vna!$C$2:$O$2</definedName>
    <definedName name="_a1" hidden="1">{"TAB1",#N/A,TRUE,"GENERAL";"TAB2",#N/A,TRUE,"GENERAL";"TAB3",#N/A,TRUE,"GENERAL";"TAB4",#N/A,TRUE,"GENERAL";"TAB5",#N/A,TRUE,"GENERAL"}</definedName>
    <definedName name="_a3" hidden="1">{"TAB1",#N/A,TRUE,"GENERAL";"TAB2",#N/A,TRUE,"GENERAL";"TAB3",#N/A,TRUE,"GENERAL";"TAB4",#N/A,TRUE,"GENERAL";"TAB5",#N/A,TRUE,"GENERAL"}</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Fill" hidden="1">#REF!</definedName>
    <definedName name="_xlnm._FilterDatabase" localSheetId="0" hidden="1">'ANEXO 8'!$B$4:$G$336</definedName>
    <definedName name="_xlnm._FilterDatabase" hidden="1">'[2]46W9'!#REF!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255</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r" hidden="1">{"TAB1",#N/A,TRUE,"GENERAL";"TAB2",#N/A,TRUE,"GENERAL";"TAB3",#N/A,TRUE,"GENERAL";"TAB4",#N/A,TRUE,"GENERAL";"TAB5",#N/A,TRUE,"GENERAL"}</definedName>
    <definedName name="_r4r" hidden="1">{"via1",#N/A,TRUE,"general";"via2",#N/A,TRUE,"general";"via3",#N/A,TRUE,"general"}</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2a" hidden="1">{"TAB1",#N/A,TRUE,"GENERAL";"TAB2",#N/A,TRUE,"GENERAL";"TAB3",#N/A,TRUE,"GENERAL";"TAB4",#N/A,TRUE,"GENERAL";"TAB5",#N/A,TRUE,"GENERAL"}</definedName>
    <definedName name="aaaaas" hidden="1">{"TAB1",#N/A,TRUE,"GENERAL";"TAB2",#N/A,TRUE,"GENERAL";"TAB3",#N/A,TRUE,"GENERAL";"TAB4",#N/A,TRUE,"GENERAL";"TAB5",#N/A,TRUE,"GENERAL"}</definedName>
    <definedName name="aas" hidden="1">{"TAB1",#N/A,TRUE,"GENERAL";"TAB2",#N/A,TRUE,"GENERAL";"TAB3",#N/A,TRUE,"GENERAL";"TAB4",#N/A,TRUE,"GENERAL";"TAB5",#N/A,TRUE,"GENERAL"}</definedName>
    <definedName name="AccessDatabase" hidden="1">"C:\C-314\VOLUMENES\volfin4.mdb"</definedName>
    <definedName name="ADFGSDB" hidden="1">{"via1",#N/A,TRUE,"general";"via2",#N/A,TRUE,"general";"via3",#N/A,TRUE,"general"}</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nscount" hidden="1">1</definedName>
    <definedName name="aqaq" hidden="1">{"TAB1",#N/A,TRUE,"GENERAL";"TAB2",#N/A,TRUE,"GENERAL";"TAB3",#N/A,TRUE,"GENERAL";"TAB4",#N/A,TRUE,"GENERAL";"TAB5",#N/A,TRUE,"GENERAL"}</definedName>
    <definedName name="_xlnm.Print_Area" localSheetId="0">'ANEXO 8'!$A$1:$I$347</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zaz" hidden="1">{"TAB1",#N/A,TRUE,"GENERAL";"TAB2",#N/A,TRUE,"GENERAL";"TAB3",#N/A,TRUE,"GENERAL";"TAB4",#N/A,TRUE,"GENERAL";"TAB5",#N/A,TRUE,"GENERAL"}</definedName>
    <definedName name="B" hidden="1">{"via1",#N/A,TRUE,"general";"via2",#N/A,TRUE,"general";"via3",#N/A,TRUE,"general"}</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y" hidden="1">{"via1",#N/A,TRUE,"general";"via2",#N/A,TRUE,"general";"via3",#N/A,TRUE,"general"}</definedName>
    <definedName name="ccccc" hidden="1">{"TAB1",#N/A,TRUE,"GENERAL";"TAB2",#N/A,TRUE,"GENERAL";"TAB3",#N/A,TRUE,"GENERAL";"TAB4",#N/A,TRUE,"GENERAL";"TAB5",#N/A,TRUE,"GENERAL"}</definedName>
    <definedName name="cdcdc" hidden="1">{"via1",#N/A,TRUE,"general";"via2",#N/A,TRUE,"general";"via3",#N/A,TRUE,"general"}</definedName>
    <definedName name="ceerf" hidden="1">{"TAB1",#N/A,TRUE,"GENERAL";"TAB2",#N/A,TRUE,"GENERAL";"TAB3",#N/A,TRUE,"GENERAL";"TAB4",#N/A,TRUE,"GENERAL";"TAB5",#N/A,TRUE,"GENERAL"}</definedName>
    <definedName name="CUNET" hidden="1">{"via1",#N/A,TRUE,"general";"via2",#N/A,TRUE,"general";"via3",#N/A,TRUE,"general"}</definedName>
    <definedName name="cv" hidden="1">{"TAB1",#N/A,TRUE,"GENERAL";"TAB2",#N/A,TRUE,"GENERAL";"TAB3",#N/A,TRUE,"GENERAL";"TAB4",#N/A,TRUE,"GENERAL";"TAB5",#N/A,TRUE,"GENERAL"}</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d" hidden="1">{"TAB1",#N/A,TRUE,"GENERAL";"TAB2",#N/A,TRUE,"GENERAL";"TAB3",#N/A,TRUE,"GENERAL";"TAB4",#N/A,TRUE,"GENERAL";"TAB5",#N/A,TRUE,"GENERAL"}</definedName>
    <definedName name="DASD" hidden="1">{"TAB1",#N/A,TRUE,"GENERAL";"TAB2",#N/A,TRUE,"GENERAL";"TAB3",#N/A,TRUE,"GENERAL";"TAB4",#N/A,TRUE,"GENERAL";"TAB5",#N/A,TRUE,"GENERAL"}</definedName>
    <definedName name="dbfdfbi" hidden="1">{"TAB1",#N/A,TRUE,"GENERAL";"TAB2",#N/A,TRUE,"GENERAL";"TAB3",#N/A,TRUE,"GENERAL";"TAB4",#N/A,TRUE,"GENERAL";"TAB5",#N/A,TRUE,"GENERAL"}</definedName>
    <definedName name="DCSDCTV" hidden="1">{"via1",#N/A,TRUE,"general";"via2",#N/A,TRUE,"general";"via3",#N/A,TRUE,"general"}</definedName>
    <definedName name="ddd" hidden="1">{"via1",#N/A,TRUE,"general";"via2",#N/A,TRUE,"general";"via3",#N/A,TRUE,"general"}</definedName>
    <definedName name="ddddt" hidden="1">{"via1",#N/A,TRUE,"general";"via2",#N/A,TRUE,"general";"via3",#N/A,TRUE,"general"}</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jdytj" hidden="1">{"TAB1",#N/A,TRUE,"GENERAL";"TAB2",#N/A,TRUE,"GENERAL";"TAB3",#N/A,TRUE,"GENERAL";"TAB4",#N/A,TRUE,"GENERAL";"TAB5",#N/A,TRUE,"GENERAL"}</definedName>
    <definedName name="dry" hidden="1">{"via1",#N/A,TRUE,"general";"via2",#N/A,TRUE,"general";"via3",#N/A,TRUE,"general"}</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xfgg" hidden="1">{"via1",#N/A,TRUE,"general";"via2",#N/A,TRUE,"general";"via3",#N/A,TRUE,"general"}</definedName>
    <definedName name="e3e33" hidden="1">{"via1",#N/A,TRUE,"general";"via2",#N/A,TRUE,"general";"via3",#N/A,TRUE,"general"}</definedName>
    <definedName name="EDEDWSWQA" hidden="1">{"TAB1",#N/A,TRUE,"GENERAL";"TAB2",#N/A,TRUE,"GENERAL";"TAB3",#N/A,TRUE,"GENERAL";"TAB4",#N/A,TRUE,"GENERAL";"TAB5",#N/A,TRUE,"GENERAL"}</definedName>
    <definedName name="edgfhmn" hidden="1">{"via1",#N/A,TRUE,"general";"via2",#N/A,TRUE,"general";"via3",#N/A,TRUE,"general"}</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qw" hidden="1">{"via1",#N/A,TRUE,"general";"via2",#N/A,TRUE,"general";"via3",#N/A,TRUE,"general"}</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r" hidden="1">{"TAB1",#N/A,TRUE,"GENERAL";"TAB2",#N/A,TRUE,"GENERAL";"TAB3",#N/A,TRUE,"GENERAL";"TAB4",#N/A,TRUE,"GENERAL";"TAB5",#N/A,TRUE,"GENERAL"}</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tertgg" hidden="1">{"via1",#N/A,TRUE,"general";"via2",#N/A,TRUE,"general";"via3",#N/A,TRUE,"general"}</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fda" hidden="1">{"TAB1",#N/A,TRUE,"GENERAL";"TAB2",#N/A,TRUE,"GENERAL";"TAB3",#N/A,TRUE,"GENERAL";"TAB4",#N/A,TRUE,"GENERAL";"TAB5",#N/A,TRUE,"GENERAL"}</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rfer" hidden="1">{"via1",#N/A,TRUE,"general";"via2",#N/A,TRUE,"general";"via3",#N/A,TRUE,"general"}</definedName>
    <definedName name="fff" hidden="1">{"via1",#N/A,TRUE,"general";"via2",#N/A,TRUE,"general";"via3",#N/A,TRUE,"general"}</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h" hidden="1">{"via1",#N/A,TRUE,"general";"via2",#N/A,TRUE,"general";"via3",#N/A,TRUE,"general"}</definedName>
    <definedName name="fhpltyunh" hidden="1">{"via1",#N/A,TRUE,"general";"via2",#N/A,TRUE,"general";"via3",#N/A,TRUE,"general"}</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wff" hidden="1">{"via1",#N/A,TRUE,"general";"via2",#N/A,TRUE,"general";"via3",#N/A,TRUE,"general"}</definedName>
    <definedName name="fwwe" hidden="1">{"via1",#N/A,TRUE,"general";"via2",#N/A,TRUE,"general";"via3",#N/A,TRUE,"general"}</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JHVCB" hidden="1">{"TAB1",#N/A,TRUE,"GENERAL";"TAB2",#N/A,TRUE,"GENERAL";"TAB3",#N/A,TRUE,"GENERAL";"TAB4",#N/A,TRUE,"GENERAL";"TAB5",#N/A,TRUE,"GENERAL"}</definedName>
    <definedName name="gk" hidden="1">{"via1",#N/A,TRUE,"general";"via2",#N/A,TRUE,"general";"via3",#N/A,TRUE,"general"}</definedName>
    <definedName name="GRAF1ANO" hidden="1">{"via1",#N/A,TRUE,"general";"via2",#N/A,TRUE,"general";"via3",#N/A,TRUE,"general"}</definedName>
    <definedName name="GRAF1AÑO" hidden="1">{"TAB1",#N/A,TRUE,"GENERAL";"TAB2",#N/A,TRUE,"GENERAL";"TAB3",#N/A,TRUE,"GENERAL";"TAB4",#N/A,TRUE,"GENERAL";"TAB5",#N/A,TRUE,"GENERAL"}</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SDG" hidden="1">{"TAB1",#N/A,TRUE,"GENERAL";"TAB2",#N/A,TRUE,"GENERAL";"TAB3",#N/A,TRUE,"GENERAL";"TAB4",#N/A,TRUE,"GENERAL";"TAB5",#N/A,TRUE,"GENERAL"}</definedName>
    <definedName name="gsfsf" hidden="1">{"via1",#N/A,TRUE,"general";"via2",#N/A,TRUE,"general";"via3",#N/A,TRUE,"general"}</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9h" hidden="1">{"via1",#N/A,TRUE,"general";"via2",#N/A,TRUE,"general";"via3",#N/A,TRUE,"general"}</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n" hidden="1">{"TAB1",#N/A,TRUE,"GENERAL";"TAB2",#N/A,TRUE,"GENERAL";"TAB3",#N/A,TRUE,"GENERAL";"TAB4",#N/A,TRUE,"GENERAL";"TAB5",#N/A,TRUE,"GENERAL"}</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hdrf" hidden="1">{"TAB1",#N/A,TRUE,"GENERAL";"TAB2",#N/A,TRUE,"GENERAL";"TAB3",#N/A,TRUE,"GENERAL";"TAB4",#N/A,TRUE,"GENERAL";"TAB5",#N/A,TRUE,"GENERAL"}</definedName>
    <definedName name="HTML_CodePage" hidden="1">1252</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tryrt7" hidden="1">{"via1",#N/A,TRUE,"general";"via2",#N/A,TRUE,"general";"via3",#N/A,TRUE,"general"}</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8i" hidden="1">{"TAB1",#N/A,TRUE,"GENERAL";"TAB2",#N/A,TRUE,"GENERAL";"TAB3",#N/A,TRUE,"GENERAL";"TAB4",#N/A,TRUE,"GENERAL";"TAB5",#N/A,TRUE,"GENERAL"}</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VA">[3]GENERAL!$B$20</definedName>
    <definedName name="iyuiuyi" hidden="1">{"via1",#N/A,TRUE,"general";"via2",#N/A,TRUE,"general";"via3",#N/A,TRUE,"general"}</definedName>
    <definedName name="j" hidden="1">{"TAB1",#N/A,TRUE,"GENERAL";"TAB2",#N/A,TRUE,"GENERAL";"TAB3",#N/A,TRUE,"GENERAL";"TAB4",#N/A,TRUE,"GENERAL";"TAB5",#N/A,TRUE,"GENERAL"}</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 hidden="1">{"via1",#N/A,TRUE,"general";"via2",#N/A,TRUE,"general";"via3",#N/A,TRUE,"general"}</definedName>
    <definedName name="jjfq" hidden="1">{"via1",#N/A,TRUE,"general";"via2",#N/A,TRUE,"general";"via3",#N/A,TRUE,"general"}</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kl"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rtrk" hidden="1">{"via1",#N/A,TRUE,"general";"via2",#N/A,TRUE,"general";"via3",#N/A,TRUE,"general"}</definedName>
    <definedName name="kyr" hidden="1">{"TAB1",#N/A,TRUE,"GENERAL";"TAB2",#N/A,TRUE,"GENERAL";"TAB3",#N/A,TRUE,"GENERAL";"TAB4",#N/A,TRUE,"GENERAL";"TAB5",#N/A,TRUE,"GENERAL"}</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lllh" hidden="1">{"via1",#N/A,TRUE,"general";"via2",#N/A,TRUE,"general";"via3",#N/A,TRUE,"general"}</definedName>
    <definedName name="lllllllo" hidden="1">{"via1",#N/A,TRUE,"general";"via2",#N/A,TRUE,"general";"via3",#N/A,TRUE,"general"}</definedName>
    <definedName name="lolol" hidden="1">{"TAB1",#N/A,TRUE,"GENERAL";"TAB2",#N/A,TRUE,"GENERAL";"TAB3",#N/A,TRUE,"GENERAL";"TAB4",#N/A,TRUE,"GENERAL";"TAB5",#N/A,TRUE,"GENERAL"}</definedName>
    <definedName name="lplpl" hidden="1">{"via1",#N/A,TRUE,"general";"via2",#N/A,TRUE,"general";"via3",#N/A,TRUE,"general"}</definedName>
    <definedName name="mafdsf" hidden="1">{"via1",#N/A,TRUE,"general";"via2",#N/A,TRUE,"general";"via3",#N/A,TRUE,"general"}</definedName>
    <definedName name="mao" hidden="1">{"TAB1",#N/A,TRUE,"GENERAL";"TAB2",#N/A,TRUE,"GENERAL";"TAB3",#N/A,TRUE,"GENERAL";"TAB4",#N/A,TRUE,"GENERAL";"TAB5",#N/A,TRUE,"GENERAL"}</definedName>
    <definedName name="maow" hidden="1">{"via1",#N/A,TRUE,"general";"via2",#N/A,TRUE,"general";"via3",#N/A,TRUE,"general"}</definedName>
    <definedName name="masor" hidden="1">{"via1",#N/A,TRUE,"general";"via2",#N/A,TRUE,"general";"via3",#N/A,TRUE,"general"}</definedName>
    <definedName name="mdd" hidden="1">{"via1",#N/A,TRUE,"general";"via2",#N/A,TRUE,"general";"via3",#N/A,TRUE,"general"}</definedName>
    <definedName name="meg" hidden="1">{"TAB1",#N/A,TRUE,"GENERAL";"TAB2",#N/A,TRUE,"GENERAL";"TAB3",#N/A,TRUE,"GENERAL";"TAB4",#N/A,TRUE,"GENERAL";"TAB5",#N/A,TRUE,"GENERAL"}</definedName>
    <definedName name="mfgjrdt" hidden="1">{"TAB1",#N/A,TRUE,"GENERAL";"TAB2",#N/A,TRUE,"GENERAL";"TAB3",#N/A,TRUE,"GENERAL";"TAB4",#N/A,TRUE,"GENERAL";"TAB5",#N/A,TRUE,"GENERAL"}</definedName>
    <definedName name="mghm" hidden="1">{"via1",#N/A,TRUE,"general";"via2",#N/A,TRUE,"general";"via3",#N/A,TRUE,"general"}</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n" hidden="1">{"via1",#N/A,TRUE,"general";"via2",#N/A,TRUE,"general";"via3",#N/A,TRUE,"general"}</definedName>
    <definedName name="nbvnv" hidden="1">{"via1",#N/A,TRUE,"general";"via2",#N/A,TRUE,"general";"via3",#N/A,TRUE,"general"}</definedName>
    <definedName name="NDHS" hidden="1">{"TAB1",#N/A,TRUE,"GENERAL";"TAB2",#N/A,TRUE,"GENERAL";"TAB3",#N/A,TRUE,"GENERAL";"TAB4",#N/A,TRUE,"GENERAL";"TAB5",#N/A,TRUE,"GENERAL"}</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xn" hidden="1">{"via1",#N/A,TRUE,"general";"via2",#N/A,TRUE,"general";"via3",#N/A,TRUE,"general"}</definedName>
    <definedName name="ñpñpñ" hidden="1">{"via1",#N/A,TRUE,"general";"via2",#N/A,TRUE,"general";"via3",#N/A,TRUE,"general"}</definedName>
    <definedName name="o9o9" hidden="1">{"via1",#N/A,TRUE,"general";"via2",#N/A,TRUE,"general";"via3",#N/A,TRUE,"general"}</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p0p0" hidden="1">{"via1",#N/A,TRUE,"general";"via2",#N/A,TRUE,"general";"via3",#N/A,TRUE,"general"}</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OIUP" hidden="1">{"via1",#N/A,TRUE,"general";"via2",#N/A,TRUE,"general";"via3",#N/A,TRUE,"general"}</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IMER" hidden="1">{"via1",#N/A,TRUE,"general";"via2",#N/A,TRUE,"general";"via3",#N/A,TRUE,"general"}</definedName>
    <definedName name="PRIMET" hidden="1">{"TAB1",#N/A,TRUE,"GENERAL";"TAB2",#N/A,TRUE,"GENERAL";"TAB3",#N/A,TRUE,"GENERAL";"TAB4",#N/A,TRUE,"GENERAL";"TAB5",#N/A,TRUE,"GENERAL"}</definedName>
    <definedName name="ptope" hidden="1">{"TAB1",#N/A,TRUE,"GENERAL";"TAB2",#N/A,TRUE,"GENERAL";"TAB3",#N/A,TRUE,"GENERAL";"TAB4",#N/A,TRUE,"GENERAL";"TAB5",#N/A,TRUE,"GENERAL"}</definedName>
    <definedName name="ptopes" hidden="1">{"via1",#N/A,TRUE,"general";"via2",#N/A,TRUE,"general";"via3",#N/A,TRUE,"general"}</definedName>
    <definedName name="q"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qwqwj" hidden="1">{"TAB1",#N/A,TRUE,"GENERAL";"TAB2",#N/A,TRUE,"GENERAL";"TAB3",#N/A,TRUE,"GENERAL";"TAB4",#N/A,TRUE,"GENERAL";"TAB5",#N/A,TRUE,"GENERAL"}</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JHE" hidden="1">{"via1",#N/A,TRUE,"general";"via2",#N/A,TRUE,"general";"via3",#N/A,TRUE,"general"}</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bgfbgdr" hidden="1">{"via1",#N/A,TRUE,"general";"via2",#N/A,TRUE,"general";"via3",#N/A,TRUE,"general"}</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3</definedName>
    <definedName name="solver_nwt" hidden="1">1</definedName>
    <definedName name="solver_pre" hidden="1">0.00001</definedName>
    <definedName name="solver_rel1" hidden="1">2</definedName>
    <definedName name="solver_rel2" hidden="1">1</definedName>
    <definedName name="solver_rel3" hidden="1">3</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2</definedName>
    <definedName name="solver_val" hidden="1">0</definedName>
    <definedName name="srwrwr" hidden="1">{"TAB1",#N/A,TRUE,"GENERAL";"TAB2",#N/A,TRUE,"GENERAL";"TAB3",#N/A,TRUE,"GENERAL";"TAB4",#N/A,TRUE,"GENERAL";"TAB5",#N/A,TRUE,"GENERAL"}</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wsw" hidden="1">{"via1",#N/A,TRUE,"general";"via2",#N/A,TRUE,"general";"via3",#N/A,TRUE,"general"}</definedName>
    <definedName name="swsw3" hidden="1">{"TAB1",#N/A,TRUE,"GENERAL";"TAB2",#N/A,TRUE,"GENERAL";"TAB3",#N/A,TRUE,"GENERAL";"TAB4",#N/A,TRUE,"GENERAL";"TAB5",#N/A,TRUE,"GENERAL"}</definedName>
    <definedName name="t5t5" hidden="1">{"TAB1",#N/A,TRUE,"GENERAL";"TAB2",#N/A,TRUE,"GENERAL";"TAB3",#N/A,TRUE,"GENERAL";"TAB4",#N/A,TRUE,"GENERAL";"TAB5",#N/A,TRUE,"GENERAL"}</definedName>
    <definedName name="tdy" hidden="1">{"TAB1",#N/A,TRUE,"GENERAL";"TAB2",#N/A,TRUE,"GENERAL";"TAB3",#N/A,TRUE,"GENERAL";"TAB4",#N/A,TRUE,"GENERAL";"TAB5",#N/A,TRUE,"GENERAL"}</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tortas" hidden="1">{"TAB1",#N/A,TRUE,"GENERAL";"TAB2",#N/A,TRUE,"GENERAL";"TAB3",#N/A,TRUE,"GENERAL";"TAB4",#N/A,TRUE,"GENERAL";"TAB5",#N/A,TRUE,"GENERAL"}</definedName>
    <definedName name="tortas2" hidden="1">{"via1",#N/A,TRUE,"general";"via2",#N/A,TRUE,"general";"via3",#N/A,TRUE,"general"}</definedName>
    <definedName name="tr" hidden="1">{"TAB1",#N/A,TRUE,"GENERAL";"TAB2",#N/A,TRUE,"GENERAL";"TAB3",#N/A,TRUE,"GENERAL";"TAB4",#N/A,TRUE,"GENERAL";"TAB5",#N/A,TRUE,"GENERAL"}</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jfgjh" hidden="1">{"via1",#N/A,TRUE,"general";"via2",#N/A,TRUE,"general";"via3",#N/A,TRUE,"general"}</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u" hidden="1">{"TAB1",#N/A,TRUE,"GENERAL";"TAB2",#N/A,TRUE,"GENERAL";"TAB3",#N/A,TRUE,"GENERAL";"TAB4",#N/A,TRUE,"GENERAL";"TAB5",#N/A,TRUE,"GENERAL"}</definedName>
    <definedName name="uuu" hidden="1">{"TAB1",#N/A,TRUE,"GENERAL";"TAB2",#N/A,TRUE,"GENERAL";"TAB3",#N/A,TRUE,"GENERAL";"TAB4",#N/A,TRUE,"GENERAL";"TAB5",#N/A,TRUE,"GENERAL"}</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bvbvbvb" hidden="1">{"TAB1",#N/A,TRUE,"GENERAL";"TAB2",#N/A,TRUE,"GENERAL";"TAB3",#N/A,TRUE,"GENERAL";"TAB4",#N/A,TRUE,"GENERAL";"TAB5",#N/A,TRUE,"GENERAL"}</definedName>
    <definedName name="vdfvuio" hidden="1">{"via1",#N/A,TRUE,"general";"via2",#N/A,TRUE,"general";"via3",#N/A,TRUE,"general"}</definedName>
    <definedName name="vdsvnj" hidden="1">{"via1",#N/A,TRUE,"general";"via2",#N/A,TRUE,"general";"via3",#N/A,TRUE,"general"}</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v">{"'Sheet1'!$A$1:$G$85"}</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QEEWQ" hidden="1">{"TAB1",#N/A,TRUE,"GENERAL";"TAB2",#N/A,TRUE,"GENERAL";"TAB3",#N/A,TRUE,"GENERAL";"TAB4",#N/A,TRUE,"GENERAL";"TAB5",#N/A,TRUE,"GENERAL"}</definedName>
    <definedName name="wrn.GENERAL." hidden="1">{"TAB1",#N/A,TRUE,"GENERAL";"TAB2",#N/A,TRUE,"GENERAL";"TAB3",#N/A,TRUE,"GENERAL";"TAB4",#N/A,TRUE,"GENERAL";"TAB5",#N/A,TRUE,"GENERAL"}</definedName>
    <definedName name="wrn.via." hidden="1">{"via1",#N/A,TRUE,"general";"via2",#N/A,TRUE,"general";"via3",#N/A,TRUE,"general"}</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ded3" hidden="1">{"via1",#N/A,TRUE,"general";"via2",#N/A,TRUE,"general";"via3",#N/A,TRUE,"general"}</definedName>
    <definedName name="wwwwe" hidden="1">{"TAB1",#N/A,TRUE,"GENERAL";"TAB2",#N/A,TRUE,"GENERAL";"TAB3",#N/A,TRUE,"GENERAL";"TAB4",#N/A,TRUE,"GENERAL";"TAB5",#N/A,TRUE,"GENERAL"}</definedName>
    <definedName name="wyty" hidden="1">{"via1",#N/A,TRUE,"general";"via2",#N/A,TRUE,"general";"via3",#N/A,TRUE,"general"}</definedName>
    <definedName name="xcbvbs" hidden="1">{"TAB1",#N/A,TRUE,"GENERAL";"TAB2",#N/A,TRUE,"GENERAL";"TAB3",#N/A,TRUE,"GENERAL";"TAB4",#N/A,TRUE,"GENERAL";"TAB5",#N/A,TRUE,"GENERAL"}</definedName>
    <definedName name="xsxs" hidden="1">{"TAB1",#N/A,TRUE,"GENERAL";"TAB2",#N/A,TRUE,"GENERAL";"TAB3",#N/A,TRUE,"GENERAL";"TAB4",#N/A,TRUE,"GENERAL";"TAB5",#N/A,TRUE,"GENERAL"}</definedName>
    <definedName name="xxfg" hidden="1">{"via1",#N/A,TRUE,"general";"via2",#N/A,TRUE,"general";"via3",#N/A,TRUE,"general"}</definedName>
    <definedName name="XXX">{"'Sheet1'!$A$1:$G$85"}</definedName>
    <definedName name="xxxx">{"'Sheet1'!$A$1:$G$85"}</definedName>
    <definedName name="xxxxxds" hidden="1">{"via1",#N/A,TRUE,"general";"via2",#N/A,TRUE,"general";"via3",#N/A,TRUE,"general"}</definedName>
    <definedName name="xxxxxxxxxx29" hidden="1">{"via1",#N/A,TRUE,"general";"via2",#N/A,TRUE,"general";"via3",#N/A,TRUE,"general"}</definedName>
    <definedName name="XZXZV" hidden="1">{"via1",#N/A,TRUE,"general";"via2",#N/A,TRUE,"general";"via3",#N/A,TRUE,"general"}</definedName>
    <definedName name="y6y6" hidden="1">{"via1",#N/A,TRUE,"general";"via2",#N/A,TRUE,"general";"via3",#N/A,TRUE,"general"}</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yyyyyy">{"'Sheet1'!$A$1:$G$85"}</definedName>
    <definedName name="zdervr" hidden="1">{"via1",#N/A,TRUE,"general";"via2",#N/A,TRUE,"general";"via3",#N/A,TRUE,"general"}</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s>
  <calcPr calcId="152511"/>
</workbook>
</file>

<file path=xl/calcChain.xml><?xml version="1.0" encoding="utf-8"?>
<calcChain xmlns="http://schemas.openxmlformats.org/spreadsheetml/2006/main">
  <c r="G278" i="4" l="1"/>
  <c r="G194" i="4"/>
  <c r="G125" i="4"/>
  <c r="G103" i="4"/>
  <c r="G85" i="4"/>
  <c r="G340" i="4" l="1"/>
  <c r="G342" i="4" s="1"/>
  <c r="G341" i="4" l="1"/>
  <c r="H115" i="4"/>
  <c r="H25" i="4"/>
  <c r="H24" i="4" s="1"/>
  <c r="G305" i="4" l="1"/>
  <c r="G275" i="4" l="1"/>
  <c r="C270" i="1" l="1"/>
  <c r="G98" i="4" l="1"/>
  <c r="G304" i="4"/>
  <c r="G337" i="4" s="1"/>
  <c r="G178" i="4"/>
  <c r="G338" i="4" l="1"/>
  <c r="G339" i="4" s="1"/>
  <c r="G343" i="4" s="1"/>
  <c r="G289" i="4"/>
  <c r="G4" i="4"/>
  <c r="G100" i="4"/>
  <c r="G141" i="4"/>
  <c r="G130" i="4"/>
  <c r="G65" i="4"/>
  <c r="G26" i="4" l="1"/>
  <c r="G6" i="4"/>
  <c r="G32" i="4"/>
  <c r="G79" i="4"/>
  <c r="G92" i="4"/>
  <c r="G180" i="4" l="1"/>
  <c r="G236" i="4"/>
  <c r="G13" i="4"/>
  <c r="G234" i="4" l="1"/>
  <c r="G68" i="4" l="1"/>
  <c r="G3" i="4" s="1"/>
  <c r="G177" i="4" l="1"/>
  <c r="G157" i="4"/>
  <c r="G156" i="4" s="1"/>
  <c r="G331" i="4" l="1"/>
  <c r="G332" i="4" s="1"/>
  <c r="G333" i="4" l="1"/>
  <c r="G334" i="4"/>
  <c r="G335" i="4" s="1"/>
  <c r="G336" i="4" l="1"/>
  <c r="G344" i="4" s="1"/>
</calcChain>
</file>

<file path=xl/sharedStrings.xml><?xml version="1.0" encoding="utf-8"?>
<sst xmlns="http://schemas.openxmlformats.org/spreadsheetml/2006/main" count="2758" uniqueCount="1069">
  <si>
    <t>MATERIALES, EQUIPO y HERRAMIENTAS, JORNALES</t>
  </si>
  <si>
    <t>DESCRIPCIÓN</t>
  </si>
  <si>
    <t>UNIDAD</t>
  </si>
  <si>
    <t>PRECIO UNITARIO</t>
  </si>
  <si>
    <t>ACERO ESTRUCTURA METÁLICA</t>
  </si>
  <si>
    <t>Kg</t>
  </si>
  <si>
    <t>ACERO Fy= 2,400 kgf/cm²</t>
  </si>
  <si>
    <t>ACERO Fy= 2,800 kgf/cm², Ø= 1/4"</t>
  </si>
  <si>
    <t>ACERO Fy= 2,800 kgf/cm², Ø= 3/8"</t>
  </si>
  <si>
    <t>ACERO Fy= 4,200 kgf/cm²</t>
  </si>
  <si>
    <t>ACERO Fy= 60,000 Psi</t>
  </si>
  <si>
    <t>ACOPLE LAVAMANOS/LAVAPLATOS PLÁSTICO 1/2"</t>
  </si>
  <si>
    <t>Un</t>
  </si>
  <si>
    <t>ACOPLE SANITARIO PLÁSTICO 1/2" CON VÁLVULA DE REGULACIÓN</t>
  </si>
  <si>
    <t>ACOPLE UNIVERSAL 2" ALUMINIO BOMBA</t>
  </si>
  <si>
    <t>ACPM</t>
  </si>
  <si>
    <t>Gal</t>
  </si>
  <si>
    <t>ADAPTADOR MACHO PVC 1"</t>
  </si>
  <si>
    <t>ADAPTADOR MACHO PVC 1/2"</t>
  </si>
  <si>
    <t>AGENDA DIARIA PERMANENTE, DISEÑO EJECUTIVO</t>
  </si>
  <si>
    <t>AGUA</t>
  </si>
  <si>
    <t>Lt</t>
  </si>
  <si>
    <t>ALAMBRE DE PÚAS Cal. 16.5</t>
  </si>
  <si>
    <t>m</t>
  </si>
  <si>
    <t>ALAMBRE GALVANIZADO Cal. 12</t>
  </si>
  <si>
    <t>ALAMBRE GALVANIZADO Cal. 14</t>
  </si>
  <si>
    <t>ALAMBRE NEGRO #18</t>
  </si>
  <si>
    <t>ALICATE CORTA FRÍO</t>
  </si>
  <si>
    <t>ALIMENTADOR COBRE TRENZADO #4</t>
  </si>
  <si>
    <t>AMARRAS PLÁSTICAS 55 cm</t>
  </si>
  <si>
    <t>ÁNGULO 2.50 cm x 2.50 cm  0.40 mm x 2.44 m</t>
  </si>
  <si>
    <t>ÁNGULO DE 1/8" x 1 1/2"</t>
  </si>
  <si>
    <t>ANILLOS PALL RING PARA TORRE AIREACION 0.25 M3</t>
  </si>
  <si>
    <t>m3</t>
  </si>
  <si>
    <t>ANTISOL BLANCO (Curador para concreto y mortero base agua)</t>
  </si>
  <si>
    <t>ARENA</t>
  </si>
  <si>
    <t>ASCESORIOS ELECTRICOS GENERALES PARA INSTALACIONES DE BOMBAS Y CONTROLES</t>
  </si>
  <si>
    <t>Glb</t>
  </si>
  <si>
    <t>ASCESORIOS PVC, TUBERIAS, PEGANTE, ETC</t>
  </si>
  <si>
    <t>AUXILIO DE TRANSPORTE</t>
  </si>
  <si>
    <t>Mes</t>
  </si>
  <si>
    <t>AVANTEL H375TP IDEN 800/900 H, PROCESADOR CPU IWHISTLER / MEMORY FLASH 256MB / RAM:128MB / PROCESSOR 530 MHZ /GPRS</t>
  </si>
  <si>
    <t>AYUDANTE</t>
  </si>
  <si>
    <t>AYUDANTE PRÁCTICO</t>
  </si>
  <si>
    <t>BALDE CONSTRUCCIÓN</t>
  </si>
  <si>
    <t>BANCA EN CONCRETO 3000 Psi REFORZADA e: 0,10 SEGÚN DISEÑO</t>
  </si>
  <si>
    <t>Und</t>
  </si>
  <si>
    <t>BATERÍA LIBRE MANTENIMIENTO LITIO 51.2 VDC 100AH CAPACIDAD 5.2KWH (INCLUYE BREAKER) 125 A2P</t>
  </si>
  <si>
    <t>BISTURÍ</t>
  </si>
  <si>
    <t>BLANCO DE ZINC</t>
  </si>
  <si>
    <t>Lb</t>
  </si>
  <si>
    <t>BLOQUE CEMENTO ½ 12x20x20 cm</t>
  </si>
  <si>
    <t>BLOQUE CEMENTO ½ 15x20x20 cm</t>
  </si>
  <si>
    <t>BLOQUE CEMENTO ½ 15x20x20 cm SPLIT</t>
  </si>
  <si>
    <t>BLOQUE CEMENTO 12x20x40 cm</t>
  </si>
  <si>
    <t>BLOQUE CEMENTO 15x20x40 cm</t>
  </si>
  <si>
    <t>BLOQUE CEMENTO 15x20x40 cm SPLIT</t>
  </si>
  <si>
    <t>BOMBA DE FILTRACION 2 HP CABEZAL ACERO INOX</t>
  </si>
  <si>
    <t>BOMBA DE TRASCIEGO 2 HP CABEZAL ACERO INOX</t>
  </si>
  <si>
    <t>BOMBA SUMERGIBLE,  2.5 LPS /60 MTS.</t>
  </si>
  <si>
    <t>BORRADOR DE TABLERO DE MADERA X UNIDADES</t>
  </si>
  <si>
    <t>BORRADOR NATA X 50 UNIDADES</t>
  </si>
  <si>
    <t>BOTAS DE SEGURIDAD</t>
  </si>
  <si>
    <t>Par</t>
  </si>
  <si>
    <t>BROCHA 2"</t>
  </si>
  <si>
    <t>BROCHA 4"</t>
  </si>
  <si>
    <t>BÚJE SOLDADO PVC 3/4" x 1/2"</t>
  </si>
  <si>
    <t>CABLE DE COBRE THHN/THWN #12 AWG</t>
  </si>
  <si>
    <t>CABLE DE COBRE TRENZADO , REVESTIDO TW 10 AWG</t>
  </si>
  <si>
    <t>CABLE DE COBRE TRENZADO , REVESTIDO TW 8 AWG</t>
  </si>
  <si>
    <t>CABLE ENCAUCHETADO 3x12 AWG</t>
  </si>
  <si>
    <t>CABLE ENCAUCHETADO SUMERGIBLE  4x10</t>
  </si>
  <si>
    <t>CABLE PARA PORTA ELECTRODO x 10 m</t>
  </si>
  <si>
    <t>Día</t>
  </si>
  <si>
    <t>CABLE SOLAR TRENZADO REVESTIDO 2.5 MM</t>
  </si>
  <si>
    <t>CADENERO</t>
  </si>
  <si>
    <t>CAJA DE BOLÍGRAFOS COLOR NEGRO X12. PUNTA DE TUNGSTENO, PUNTA MEDIA: 1.0MM, ANCHO DE LÍNEA 0.4MM. BARRIL TRANSPARENTE</t>
  </si>
  <si>
    <t>CAJA DISTRIBUCIÓN DE ACOMETIDA SOLAR</t>
  </si>
  <si>
    <t>CAMIÓN 350</t>
  </si>
  <si>
    <t>Hr</t>
  </si>
  <si>
    <t>CAMIÓN PLATAFORMA 10 Ton</t>
  </si>
  <si>
    <t>CAMIONETA D-300</t>
  </si>
  <si>
    <t>CAMISA DE TRABAJO</t>
  </si>
  <si>
    <t>CANECA METÁLICA DE 55 Gal</t>
  </si>
  <si>
    <t>CARETA PARA SOLDAR CON VISOR</t>
  </si>
  <si>
    <t>CARETA VISOR POLICARBONATO Y RIBETE</t>
  </si>
  <si>
    <t>CARRETA BUGGIE</t>
  </si>
  <si>
    <t>CARROTANQUE DE 2 EJES (4*4)  CON CAPACIDAD DE 12,000 Lts</t>
  </si>
  <si>
    <t>CASCO DIELÉCTRICO</t>
  </si>
  <si>
    <t>CÉLULA SOLAR POLICRISTALINA DE ALTA EFICIENCIA Y VIDRIO TEXTURIZADO ALTA TRANSMISIÓN EFICIENCIA 15,4%. MARCO DE ALUMINIO</t>
  </si>
  <si>
    <t>WpREQ</t>
  </si>
  <si>
    <t>CEMENTO BLANCO</t>
  </si>
  <si>
    <t>CEMENTO GRIS</t>
  </si>
  <si>
    <t>CERÁMICA PISO PARED</t>
  </si>
  <si>
    <t>m2</t>
  </si>
  <si>
    <t>CERCHA METÁLICA DE 3.0 m</t>
  </si>
  <si>
    <t>CERRADURA DE SOBREPONER CON ROSETA</t>
  </si>
  <si>
    <t>CERRADURA PUERTA ENTRADA POMO CROMADO</t>
  </si>
  <si>
    <t>CHALECO REFLECTIVO</t>
  </si>
  <si>
    <t>CINTA DE SEÑALIZACIÓN a=7 cm</t>
  </si>
  <si>
    <t>CINTA PAPEL SELLAPANEL</t>
  </si>
  <si>
    <t>CINTA TEFLÓN 1/2" x 10 m</t>
  </si>
  <si>
    <t>CIZALLA CORTAPERNOS 24"</t>
  </si>
  <si>
    <t>CIZALLA DE PALANCA CON DADOS</t>
  </si>
  <si>
    <t>CODO PRESIÓN PVC 1"</t>
  </si>
  <si>
    <t>CODO PRESIÓN PVC 1/2"</t>
  </si>
  <si>
    <t>CODO PRESIÓN PVC 2"</t>
  </si>
  <si>
    <t>CODO PRESIÓN PVC 3/4"</t>
  </si>
  <si>
    <t>CODO RDE 21, D= 2", ANGULO DE 90 ° INCLUYE PROTECCION ANTI RAYOS ULTRAVIOLETA DE SOL</t>
  </si>
  <si>
    <t>CODO RDE 21, D= 3", ANGULO DE 90 ° INCLUYE PROTECCION ANTI RAYOS ULTRAVIOLETA DE SOL</t>
  </si>
  <si>
    <t>CODO SANITARIO PVC 2" x 90° CxC</t>
  </si>
  <si>
    <t>CODO SANITARIO PVC 4" x 90° CxC</t>
  </si>
  <si>
    <t>COMPACTADOR MANUAL (RANA)</t>
  </si>
  <si>
    <t>COMPRESOR DE 120 lb</t>
  </si>
  <si>
    <t>COMPUTADOR (ALL IN ONE) PROCESADOR INTEL PENTIUM, WINDOWS 10, RAM 4GB Y DISCO DURO DE 1TB, PANTALLA DE 22" TIPO LED</t>
  </si>
  <si>
    <t>CONCERTINA 20" ACERO INOXIDABLE</t>
  </si>
  <si>
    <t>CONCRETADORA ELÉCTRICA DE 1 SACO</t>
  </si>
  <si>
    <t>CONCRETO 20.7 MPa (Premezclado)</t>
  </si>
  <si>
    <t>CONDUCTOR</t>
  </si>
  <si>
    <t>CONECTOR PARA DECK STEEL</t>
  </si>
  <si>
    <t>CONECTORES TIPO MC4  TIPO Y MACHO / HEMBRA</t>
  </si>
  <si>
    <t>CONECTORES TIPO MC4 MACHO / HEMBRA</t>
  </si>
  <si>
    <t>CONO PVC CON CINTA REFLECTIVA</t>
  </si>
  <si>
    <t>CONTROLES DE NIVEL" PARA TANQUES DE AGUA CRUDA Y TRATADA</t>
  </si>
  <si>
    <t>COSEDORA MANUAL, CAPACIDAD DE 20 HOJAS, GRAPA ESTÁNDAR (26/6), ESTRUCTURA METÁLICA. ABRE 180º PARA GRAPAR, TIRA MEDIA</t>
  </si>
  <si>
    <t>CUERDA MARINA PARA SOPORTE DE BOMBA 3/8</t>
  </si>
  <si>
    <t>DISCO PULIR METAL 9"</t>
  </si>
  <si>
    <t>DISCO SIERRA CIRCULAR  7 1/4"</t>
  </si>
  <si>
    <t>DISOLVENTE</t>
  </si>
  <si>
    <t>DOSIFICADOR ELECTRONICO DE CLORO CON TANQUE DE MEZCLA, VALVULA DE PIE E INYECTOR</t>
  </si>
  <si>
    <t>DPS TIPO DC BIPOLAR 20A</t>
  </si>
  <si>
    <t>DUCHA CROMADA COMPLETA</t>
  </si>
  <si>
    <t>EMULSIÓN ASFÁLTICA (Impermeabilizante asfáltico para cubiertas y terrazas)</t>
  </si>
  <si>
    <t>EMULSION ASFÁLTICA PX-900</t>
  </si>
  <si>
    <t>ENSAYO CILINDRO A COMPRESIÓN</t>
  </si>
  <si>
    <t>EQUIPO DE TOPOGRAFÍA</t>
  </si>
  <si>
    <t>ESCRITORIO EN MADERA AGLOMERADA, ANCHO DE  130.1 A 170 CM, ALTO DE 70 A 100 CM</t>
  </si>
  <si>
    <t>ESTOPA DE LIMPIEZA</t>
  </si>
  <si>
    <t>ESTRUCTURA SOPORTE PARA CELDA FOTOVOLTAICA EN MADERA D= 4X2" PARA ANCLAJE VERTICAL INCADO 0,25M, Y MADERA D= 3X2"</t>
  </si>
  <si>
    <t>ESTUCOR ESTUCO PLÁSTICO</t>
  </si>
  <si>
    <t>EXTENSIÓN ELÉCTRICA ENCAUCHETADA 3x12 x 10 m</t>
  </si>
  <si>
    <t>FILTRO ARENA-ANTRACITA 30" (VALVULA MULTIPORT DE TIMON, DISTRIBUIDOR SUPERIOR, COLECTOR TIPO ARAÑA, TAPON PARA DESALOJO</t>
  </si>
  <si>
    <t>FILTRO CARBÓN ACTIVADO 30" (VALVULA MULTIPORT DE TIMON, DISTRIBUIDOR SUPERIOR, COLECTOR TIPO ARAÑA, TAPON PARA DESALOJO</t>
  </si>
  <si>
    <t>FILTRO ZEOLITA GREENG SAND AMERICANO (VALVULA MULTIPORT DE TIMON, DISTRIBUIDOR SUPERIOR, COLECTOR TIPO ARAÑA, TAPON</t>
  </si>
  <si>
    <t>FLOTADOR TANQUE PLÁSTICO 1/2"</t>
  </si>
  <si>
    <t>FORMALETA CILINDRO MUESTRA CONCRETO</t>
  </si>
  <si>
    <t>FORMALETA COLUMNA 0.30x0.30 x 2.40 m</t>
  </si>
  <si>
    <t>FORMALETA CONO SLUMP y VARILLA 5/8" x 60 cm</t>
  </si>
  <si>
    <t>FORMALETA T 19 mm 1.22x2.44 m</t>
  </si>
  <si>
    <t>GAFAS DE SEGURIDAD</t>
  </si>
  <si>
    <t>GORRO LEGIONARIO SOLDADOR</t>
  </si>
  <si>
    <t>GRAPA ABRAZADERA METÁLICA SENCILLA 1/2"</t>
  </si>
  <si>
    <t>GRAPAS GALVANIZADAS LISAS 26/6, CAPACIDAD HASTA DE 20 HOJAS</t>
  </si>
  <si>
    <t>GRAVA 2 - 6"</t>
  </si>
  <si>
    <t>GRAVILLA</t>
  </si>
  <si>
    <t>GRIFERÍA DOBLE LAVAMANOS</t>
  </si>
  <si>
    <t>GRIFERÍA PARA INODORO</t>
  </si>
  <si>
    <t>GUADUA SOBREBASA</t>
  </si>
  <si>
    <t>GUANTES DE CARNAZA</t>
  </si>
  <si>
    <t>GUANTES DE VINILO</t>
  </si>
  <si>
    <t>GUANTES HILAZA-LATEX</t>
  </si>
  <si>
    <t>GUANTES SOLDADOR DE CARNAZA</t>
  </si>
  <si>
    <t>IMPRESORA 347 CPS COLOR DE IMPRESIÓN: NEGRO BUFFER DE ENTRADA: 128KB CINTA LX-350 CONECTIVIDAD: PUERTO USB / PARALELO</t>
  </si>
  <si>
    <t>INTERRUPTOR SENCILLO</t>
  </si>
  <si>
    <t>INVERSOR CARGADOR 3KW 48VDC -40 A ONDA PURA</t>
  </si>
  <si>
    <t>INVERSOR CARGADOR 5KW 24VDC -40 A ONDA PURA</t>
  </si>
  <si>
    <t>INVERSOR CARGADOR 600W 24VDC -40 A ONDA PURA</t>
  </si>
  <si>
    <t>KIT ARNÉS PARA ALTURAS</t>
  </si>
  <si>
    <t>LÁMINA GALVANIZADA Cal. 18</t>
  </si>
  <si>
    <t>LÁMINA GALVANIZADA Cal. 22</t>
  </si>
  <si>
    <t>LÁPIZ NEGRO HEXAGONAL X 12 UNIDADES</t>
  </si>
  <si>
    <t>LAVAMANOS BLANCO</t>
  </si>
  <si>
    <t>LIMPIADOR PVC (1/4 Gal)</t>
  </si>
  <si>
    <t>LISTÓN 1" x 2"</t>
  </si>
  <si>
    <t>LISTÓN 2" x 2"</t>
  </si>
  <si>
    <t>LISTÓN 2" x 4"</t>
  </si>
  <si>
    <t>LLAVE TERMINAL CROMADA DE 1/2"</t>
  </si>
  <si>
    <t>LUMINARIA HERMÉTICA 24W</t>
  </si>
  <si>
    <t>MALLA ELECTROSOLDADA 4.0 mm 15x15 cm</t>
  </si>
  <si>
    <t>MALLA ESLABONADA GALV. Cal. 12</t>
  </si>
  <si>
    <t>MANGAS DE CARNAZA</t>
  </si>
  <si>
    <t>MANGUERA CORRUGADA SUCCIÓN 2" x 4.5 m</t>
  </si>
  <si>
    <t>MANGUERA PARA COMPRESOR DE AIRE x 10 m</t>
  </si>
  <si>
    <t>MANOMETRO DE PRESION</t>
  </si>
  <si>
    <t>MANTO FIBERGLASS FORCE PRO 3</t>
  </si>
  <si>
    <t>MARCADORES BORRABLES PUNTA GRUESA NEGRO 12 PCS</t>
  </si>
  <si>
    <t>MARCO ANDAMIO DE TIJERA 1.50x1.50 m</t>
  </si>
  <si>
    <t>MARCO SEGUETA FIJO</t>
  </si>
  <si>
    <t>MARTILLO</t>
  </si>
  <si>
    <t>MASILLA PANEL-TEC</t>
  </si>
  <si>
    <t>MEDIDOR DE CAUDAL TIPO ROTAMETRO 10-50 GPM</t>
  </si>
  <si>
    <t>METALDECK 2" GRADO 40 Cal. 22</t>
  </si>
  <si>
    <t>MOTO 150CC CON SOAT Y MATRÍCULA, TIPO ENDURO. TECNOLOGÍA EURO 3. RIN DE DISCO DELANTERO.</t>
  </si>
  <si>
    <t>NIPLE COMBINADO EN ACERO 2"</t>
  </si>
  <si>
    <t>NIPLE GALVANIZADO 1/2" x 6"</t>
  </si>
  <si>
    <t>OFICIAL</t>
  </si>
  <si>
    <t>OMEGA 0.40 mm x 2.44 m</t>
  </si>
  <si>
    <t>PALA REDONDA CON CABO</t>
  </si>
  <si>
    <t>PALUSTRE</t>
  </si>
  <si>
    <t>PANEL REDONDO 24W</t>
  </si>
  <si>
    <t>PANTALÓN DE TRABAJO</t>
  </si>
  <si>
    <t>PEGACOR GRIS</t>
  </si>
  <si>
    <t>PETO O DELANTAL SOLDADOR</t>
  </si>
  <si>
    <t>PIEDRA MEDIA ZONGA</t>
  </si>
  <si>
    <t>PINTOR</t>
  </si>
  <si>
    <t>PINTURA ANTICORROSIVA ALQUÍDICA</t>
  </si>
  <si>
    <t>PINTURA ANTICORROSIVA PREMIUM</t>
  </si>
  <si>
    <t>PINTURA ESMALTE PINTULUX</t>
  </si>
  <si>
    <t>PINTURA VINILTEX</t>
  </si>
  <si>
    <t>PINZA MASA</t>
  </si>
  <si>
    <t>PISTÓLA COMPRESOR DE AIRE</t>
  </si>
  <si>
    <t>PISTOLA DE FIJACIÓN</t>
  </si>
  <si>
    <t>PLACA DE YESO 1.22 m x 2.44 m x 3/8"</t>
  </si>
  <si>
    <t>PLASTOCRETE DM (Impermeabilizante y plastificante para concreto)</t>
  </si>
  <si>
    <t>PLOMERO</t>
  </si>
  <si>
    <t>POLAINAS DE CARNAZA</t>
  </si>
  <si>
    <t>PUERTA ALUMINIO 1.00x2.00 m TABLILLA</t>
  </si>
  <si>
    <t>PULIDORA MANUAL ELÉCTRICA</t>
  </si>
  <si>
    <t>PUNTILLA 1 1/2" a 3"</t>
  </si>
  <si>
    <t>REFLECTOR LED 50W</t>
  </si>
  <si>
    <t>REGISTRO DE 1"</t>
  </si>
  <si>
    <t>REGISTRO DE BOLA 2"</t>
  </si>
  <si>
    <t>REGLA VIBRATORIA</t>
  </si>
  <si>
    <t>REJILLA PVC 3" x 2"</t>
  </si>
  <si>
    <t>RESMA DE PAPEL 500 HOGAS 75 GRAMOS</t>
  </si>
  <si>
    <t>RODILLO FELPA PARA PINTURA</t>
  </si>
  <si>
    <t>RUEDA GIRATORIA PARA ANDAMIO</t>
  </si>
  <si>
    <t>SALIDAS MONOFÁSICAS DOBLES 110V</t>
  </si>
  <si>
    <t>SANITARIO BLANCO</t>
  </si>
  <si>
    <t>SANITARIO BLANCO INFANTIL</t>
  </si>
  <si>
    <t>SECCIONADOR DE CARGA 360 Vdc. 10A</t>
  </si>
  <si>
    <t>SEGUETA BIMETÁLICA</t>
  </si>
  <si>
    <t>SELLADO DE ROSCAS LOCTITE 545 HYDR SLNT x 50 mL</t>
  </si>
  <si>
    <t>SENSOR DE FLUJO AGUA</t>
  </si>
  <si>
    <t>SEPAROL N (Desformaleteante económico para fácil desencofre de concreto)</t>
  </si>
  <si>
    <t>SERRUCHO</t>
  </si>
  <si>
    <t>SERVICIO DE BOMBA CONCRETO PREMEZCLADO</t>
  </si>
  <si>
    <t>SIERRA CIRCULAR 7 1/4"</t>
  </si>
  <si>
    <t>SIFÓN LAVAMANOS-ORINAL</t>
  </si>
  <si>
    <t>SIKA 1 (Impermeabilizante integral para morteros)</t>
  </si>
  <si>
    <t>SIKADUR PANEL (Adhesivo sellador de juntas rígidas en placas de fibrocemento)</t>
  </si>
  <si>
    <t>SILLA DE OFICINA, CON ROTACIÓN 360°, ALTO DE 98 A 110 CENTÍMETROS, MATERIAL CONTRACHAPADO, ESPUMA, MALLA, PVC</t>
  </si>
  <si>
    <t>SILLA PLASTICA SIN BRAZOS</t>
  </si>
  <si>
    <t>SOLDADOR</t>
  </si>
  <si>
    <t>SOLDADOR ELÉCTRICO MONOFÁSICO</t>
  </si>
  <si>
    <t>SOLDADURA ELÉCTRICA</t>
  </si>
  <si>
    <t>SOLDADURA PVC (1/4 Gal)</t>
  </si>
  <si>
    <t>TABLA 1" x 10"</t>
  </si>
  <si>
    <t>TABLA COMÚN</t>
  </si>
  <si>
    <t>TABLERO DE CONTROL INCLUYE PLC PARA AUTOMATIZACION, INTERRUPTORES AUTOMATICOS, PROTECCIONES Y VARIADORES DE FRECUENCIA</t>
  </si>
  <si>
    <t>TABLERO DE MADERA 0.70x1.40 m</t>
  </si>
  <si>
    <t>TABLÓN DE MADERA 2.50 a 3.00 m</t>
  </si>
  <si>
    <t>TACO METÁLICO DE 2.00 a 3.30 m</t>
  </si>
  <si>
    <t>TAJALAPIZ METÁLICO X 24 UNIDADES</t>
  </si>
  <si>
    <t>TANQUE ALMACENAMIENTO 15000 Lt CILINDRICO VERTICAL, MAN HOLE CON TAPA D= 2.50m H= 3.06m, 5mm ESPESOR Y ESCALERA DE GATO</t>
  </si>
  <si>
    <t>TANQUE ALMACENAMIENTO DE AGUA 15,000 L</t>
  </si>
  <si>
    <t>TANQUE DE ALMACENAMIENTO RECTANGULAR EN FIBRA DE VIDRIO CON CAPACIDAD DE 20M3</t>
  </si>
  <si>
    <t>TAPA METALICA, ELABORADA EN LAMINA COLD ROLLED CALIBRE 16 DE 0,60 X 0,60 M</t>
  </si>
  <si>
    <t>Sub/Un</t>
  </si>
  <si>
    <t>TAPA REGISTROS PVC 15x15 cm</t>
  </si>
  <si>
    <t>TAPABOCAS</t>
  </si>
  <si>
    <t>TAPÓN GALVANIZADO 1"</t>
  </si>
  <si>
    <t>TAPÓN PARA OIDO</t>
  </si>
  <si>
    <t>TAPÓN PRESIÓN PVC 1/2" SOLD.</t>
  </si>
  <si>
    <t>TARIFA ESCOMBRERA AUTORIZADA</t>
  </si>
  <si>
    <t>TÉCNICO ELECTRICISTA</t>
  </si>
  <si>
    <t>TEE PRESIÓN PVC 1"</t>
  </si>
  <si>
    <t>TEE PRESIÓN PVC 1/2"</t>
  </si>
  <si>
    <t>TEE SANITARIA PVC 4"</t>
  </si>
  <si>
    <t>TEJA TERMOACÚSTICA a=0.82 m</t>
  </si>
  <si>
    <t>TELA VERDE CERRAMIENTO a=2.10 m</t>
  </si>
  <si>
    <t>TIJERA DE ANDAMIO</t>
  </si>
  <si>
    <t>TIJERA TACO METÁLICO</t>
  </si>
  <si>
    <t>TIRO ANCLAJE ROJO</t>
  </si>
  <si>
    <t>TOPÓGRAFO</t>
  </si>
  <si>
    <t>TORNILLO ESTRUCTURA PUNTA AGUDA CABEZA PLANA 8x1/2"</t>
  </si>
  <si>
    <t>TORNILLO PANEL PUNTA AGUDA 6x1"</t>
  </si>
  <si>
    <t>TORRE DE AIREACION 3 LPS 5 BANDEJAS</t>
  </si>
  <si>
    <t>TRAMPA DE GRASA 500 Lt</t>
  </si>
  <si>
    <t>TUBERIA ACUEDUCTO PVC RDE 21, D= 2" INCLUYE PROTECCION ANTI RAYOS ULTRAVIOLETA DE SOL</t>
  </si>
  <si>
    <t>TUBERIA ACUEDUCTO PVC RDE 21, D= 3" INCLUYE PROTECCION ANTI RAYOS ULTRAVIOLETA DE SOL</t>
  </si>
  <si>
    <t>TUBERÍA DRENAJE PVC 100 mm</t>
  </si>
  <si>
    <t>TUBERÍA PRESIÓN PVC 1"</t>
  </si>
  <si>
    <t>TUBERÍA PRESIÓN PVC 1/2"</t>
  </si>
  <si>
    <t>TUBERÍA PRESIÓN PVC 2"</t>
  </si>
  <si>
    <t>TUBERÍA PRESIÓN PVC 3/4"</t>
  </si>
  <si>
    <t>TUBERÍA PRESIÓN RDE 21 PVC 2"</t>
  </si>
  <si>
    <t>TUBERÍA SANITARIA PVC 2"</t>
  </si>
  <si>
    <t>TUBERÍA SANITARIA PVC 4"</t>
  </si>
  <si>
    <t>TUBO CERRAMIENTO GALV. 1 1/2"</t>
  </si>
  <si>
    <t>TUBO CONDUIT EMT 1/2" x 3 m</t>
  </si>
  <si>
    <t>TUBO CONDUIT PVC 1/2" x 3 m</t>
  </si>
  <si>
    <t>TV DE 43" FULL HD ACCESO A INTERNET</t>
  </si>
  <si>
    <t>UNIÓN PRESIÓN PVC 1"</t>
  </si>
  <si>
    <t>UNIÓN PRESIÓN PVC 1/2"</t>
  </si>
  <si>
    <t>UNIÓN PRESIÓN PVC 2"</t>
  </si>
  <si>
    <t>UNIÓN PRESIÓN PVC 3/4"</t>
  </si>
  <si>
    <t>UNIÓN SANITARIA PVC 2"</t>
  </si>
  <si>
    <t>UNIÓN SANITARIA PVC 4"</t>
  </si>
  <si>
    <t>VALLA INFORMATIVA PARAL L 2" x 1/8"</t>
  </si>
  <si>
    <t>VÁLVULA DE PIE EN BRONCE Y CANASTILLA PLÁSTICA Ø=2"</t>
  </si>
  <si>
    <t>VALVULAS DE MANIOBRA PVC 2" CON UNIVERSAL</t>
  </si>
  <si>
    <t>VARILLA COOPER WELD 5/8" x 2.40 m</t>
  </si>
  <si>
    <t>VARILLA ROSCADA ZINC 3/8"</t>
  </si>
  <si>
    <t>VENTANA EN ALUMINIO CORREDIZA</t>
  </si>
  <si>
    <t>Sub/m2</t>
  </si>
  <si>
    <t>VENTILADOR CON POTENCIA DEL MOTOR: 80 W, SERVICIOS: 3 EN 1, PULGADAS ASPAS: 18, MATERIAL: PLASTICO</t>
  </si>
  <si>
    <t>VIBRADOR ELÉCTRICO PARA CONCRETO</t>
  </si>
  <si>
    <t>VIDEOPROYECTOR EPSON POWERLITE S27, SVGA 800 X 600, RILLO/LUMENS: 2700 EN BLANCO 2700 EN COLOR, LÁMPARA: 200 WUHE</t>
  </si>
  <si>
    <t>VIGUETA 0.40 mm x 2.44 m</t>
  </si>
  <si>
    <t>VINILOS PARA DEMARCACION  DE EQUIPOS</t>
  </si>
  <si>
    <t>VOLQUETA 7 m3</t>
  </si>
  <si>
    <t>WASH PRIMER (1/4 Gal)</t>
  </si>
  <si>
    <t>WIN PLÁSTICO x 2.40 m</t>
  </si>
  <si>
    <t>YEE SANITARIA PVC REDUCIDA 4" x 2"</t>
  </si>
  <si>
    <t>YESO</t>
  </si>
  <si>
    <t>ZAPAPICO</t>
  </si>
  <si>
    <t>ANÁLISIS DE PRECIOS UNITARIOS - SUBPRODUCTOS</t>
  </si>
  <si>
    <t>DOTACIÓN</t>
  </si>
  <si>
    <t>UNIDAD: Un</t>
  </si>
  <si>
    <t>CANT/ REND</t>
  </si>
  <si>
    <t>VR UNITARIO</t>
  </si>
  <si>
    <t>VR PARCIAL</t>
  </si>
  <si>
    <t xml:space="preserve">VESTIDO:                                                                                                                </t>
  </si>
  <si>
    <t xml:space="preserve">PANTALÓN DE TRABAJO                                                                                                     </t>
  </si>
  <si>
    <t xml:space="preserve">CAMISA DE TRABAJO                                                                                                       </t>
  </si>
  <si>
    <t>Sub-Total =</t>
  </si>
  <si>
    <t xml:space="preserve">ZAPATOS:                                                                                                                </t>
  </si>
  <si>
    <t xml:space="preserve">BOTAS DE SEGURIDAD                                                                                                      </t>
  </si>
  <si>
    <t>VR UNITARIO =</t>
  </si>
  <si>
    <t>SEGURIDAD INDUSTRIAL</t>
  </si>
  <si>
    <t xml:space="preserve">ELEMENTOS DE PROTECCIÓN PERSONAL (EPP):                                                                                 </t>
  </si>
  <si>
    <t xml:space="preserve">CHALECO REFLECTIVO                                                                                                      </t>
  </si>
  <si>
    <t xml:space="preserve">GUANTES HILAZA-LATEX                                                                                                    </t>
  </si>
  <si>
    <t xml:space="preserve">CASCO DIELÉCTRICO                                                                                                       </t>
  </si>
  <si>
    <t xml:space="preserve">GAFAS DE SEGURIDAD                                                                                                      </t>
  </si>
  <si>
    <t xml:space="preserve">TAPABOCAS                                                                                                               </t>
  </si>
  <si>
    <t xml:space="preserve">TAPÓN PARA OIDO                                                                                                         </t>
  </si>
  <si>
    <t>SEGURIDAD INDUSTRIAL SOLDADOR</t>
  </si>
  <si>
    <t xml:space="preserve">MANGAS DE CARNAZA                                                                                                       </t>
  </si>
  <si>
    <t xml:space="preserve">POLAINAS DE CARNAZA                                                                                                     </t>
  </si>
  <si>
    <t xml:space="preserve">PETO O DELANTAL SOLDADOR                                                                                                </t>
  </si>
  <si>
    <t xml:space="preserve">GUANTES SOLDADOR DE CARNAZA                                                                                             </t>
  </si>
  <si>
    <t xml:space="preserve">GORRO LEGIONARIO SOLDADOR                                                                                               </t>
  </si>
  <si>
    <t xml:space="preserve">CARETA PARA SOLDAR CON VISOR                                                                                            </t>
  </si>
  <si>
    <t>AYUDANTE (Incl. prestaciones)</t>
  </si>
  <si>
    <t>UNIDAD: Día</t>
  </si>
  <si>
    <t xml:space="preserve">AYUDANTE                                                                                                                </t>
  </si>
  <si>
    <t xml:space="preserve">AUXILIO DE TRANSPORTE                                                                                                   </t>
  </si>
  <si>
    <t xml:space="preserve">SEGURIDAD SOCIAL:                                                                                                       </t>
  </si>
  <si>
    <t xml:space="preserve">SALUD                                                                                                                   </t>
  </si>
  <si>
    <t>%S</t>
  </si>
  <si>
    <t xml:space="preserve">PENSIÓN                                                                                                                 </t>
  </si>
  <si>
    <t xml:space="preserve">RIESGOS PROFESIONALES                                                                                                   </t>
  </si>
  <si>
    <t xml:space="preserve">PRESTACIONES SOCIALES:                                                                                                  </t>
  </si>
  <si>
    <t xml:space="preserve">CESANTÍAS                                                                                                               </t>
  </si>
  <si>
    <t>%</t>
  </si>
  <si>
    <t xml:space="preserve">INTERESES DE CESANTÍAS                                                                                                  </t>
  </si>
  <si>
    <t xml:space="preserve">VACACIONES                                                                                                              </t>
  </si>
  <si>
    <t xml:space="preserve">PRIMA LEGAL                                                                                                             </t>
  </si>
  <si>
    <t xml:space="preserve">APORTES PARAFISCALES:                                                                                                   </t>
  </si>
  <si>
    <t xml:space="preserve">CAJA DE COMPENSACIÓN FAMILIAR                                                                                           </t>
  </si>
  <si>
    <t xml:space="preserve">ICBF                                                                                                                    </t>
  </si>
  <si>
    <t xml:space="preserve">SENA                                                                                                                    </t>
  </si>
  <si>
    <t xml:space="preserve">OTROS:                                                                                                                  </t>
  </si>
  <si>
    <t xml:space="preserve">DOTACIÓN                                                                                                                </t>
  </si>
  <si>
    <t xml:space="preserve">SEGURIDAD INDUSTRIAL                                                                                                    </t>
  </si>
  <si>
    <t>TOTAL % P =</t>
  </si>
  <si>
    <t>AYUDANTE PRÁCTICO (Incl. prestaciones)</t>
  </si>
  <si>
    <t xml:space="preserve">AYUDANTE PRÁCTICO                                                                                                       </t>
  </si>
  <si>
    <t>CADENERO (Incl. prestaciones)</t>
  </si>
  <si>
    <t xml:space="preserve">CADENERO                                                                                                                </t>
  </si>
  <si>
    <t>OFICIAL (Incl. prestaciones)</t>
  </si>
  <si>
    <t xml:space="preserve">OFICIAL                                                                                                                 </t>
  </si>
  <si>
    <t>CONDUCTOR (Incl. prestaciones)</t>
  </si>
  <si>
    <t xml:space="preserve">CONDUCTOR                                                                                                               </t>
  </si>
  <si>
    <t>PINTOR (Incl. prestaciones)</t>
  </si>
  <si>
    <t xml:space="preserve">PINTOR                                                                                                                  </t>
  </si>
  <si>
    <t>PLOMERO (Incl. prestaciones)</t>
  </si>
  <si>
    <t xml:space="preserve">PLOMERO                                                                                                                 </t>
  </si>
  <si>
    <t>SOLDADOR (Incl. prestaciones)</t>
  </si>
  <si>
    <t xml:space="preserve">SOLDADOR                                                                                                                </t>
  </si>
  <si>
    <t xml:space="preserve">SEGURIDAD INDUSTRIAL SOLDADOR                                                                                           </t>
  </si>
  <si>
    <t>TÉCNICO ELECTRICISTA (Incl. prestaciones)</t>
  </si>
  <si>
    <t xml:space="preserve">TÉCNICO ELECTRICISTA                                                                                                    </t>
  </si>
  <si>
    <t>TOPÓGRAFO (Incl. prestaciones)</t>
  </si>
  <si>
    <t xml:space="preserve">TOPÓGRAFO                                                                                                               </t>
  </si>
  <si>
    <t>COMISIÓN TOPOGRÁFICA</t>
  </si>
  <si>
    <t xml:space="preserve">MANO de OBRA:                                                                                                           </t>
  </si>
  <si>
    <t xml:space="preserve">TOPÓGRAFO (Incl. prestaciones)                                                                                          </t>
  </si>
  <si>
    <t xml:space="preserve">CADENERO (Incl. prestaciones)                                                                                           </t>
  </si>
  <si>
    <t>CUADRILLA 1 OF + 1 AY</t>
  </si>
  <si>
    <t xml:space="preserve">OFICIAL (Incl. prestaciones)                                                                                            </t>
  </si>
  <si>
    <t xml:space="preserve">AYUDANTE (Incl. prestaciones)                                                                                           </t>
  </si>
  <si>
    <t>CUADRILLA 1 OF + 2 AY</t>
  </si>
  <si>
    <t>CUADRILLA 1 OF + 3 AY</t>
  </si>
  <si>
    <t>CUADRILLA 1 OF + 4 AY</t>
  </si>
  <si>
    <t>CUADRILLA 3 Ay</t>
  </si>
  <si>
    <t>CUADRILLA ELECTRICISTA</t>
  </si>
  <si>
    <t xml:space="preserve">TÉCNICO ELECTRICISTA (Incl. prestaciones)                                                                               </t>
  </si>
  <si>
    <t xml:space="preserve">AYUDANTE PRÁCTICO (Incl. prestaciones)                                                                                  </t>
  </si>
  <si>
    <t>CUADRILLA HERRERÍA</t>
  </si>
  <si>
    <t>CUADRILLA PINTURA</t>
  </si>
  <si>
    <t xml:space="preserve">PINTOR (Incl. prestaciones)                                                                                             </t>
  </si>
  <si>
    <t>CUADRILLA PLOMERÍA</t>
  </si>
  <si>
    <t xml:space="preserve">PLOMERO (Incl. prestaciones)                                                                                            </t>
  </si>
  <si>
    <t>CUADRILLA SOLDADURA</t>
  </si>
  <si>
    <t xml:space="preserve">SOLDADOR (Incl. prestaciones)                                                                                           </t>
  </si>
  <si>
    <t>ANDAMIO TUBULAR CON TIJERA 1.50x1.50 m</t>
  </si>
  <si>
    <t xml:space="preserve">EQUIPO y HERRAMIENTAS:                                                                                                  </t>
  </si>
  <si>
    <t xml:space="preserve">MARCO ANDAMIO DE TIJERA 1.50x1.50 m                                                                                     </t>
  </si>
  <si>
    <t xml:space="preserve">TIJERA DE ANDAMIO                                                                                                       </t>
  </si>
  <si>
    <t xml:space="preserve">TABLÓN DE MADERA 2.50 a 3.00 m                                                                                          </t>
  </si>
  <si>
    <t>CARRETA BUGGIE, PALA CON CABO, ZAPAPICO</t>
  </si>
  <si>
    <t xml:space="preserve">CARRETA BUGGIE                                                                                                          </t>
  </si>
  <si>
    <t xml:space="preserve">PALA REDONDA CON CABO                                                                                                   </t>
  </si>
  <si>
    <t xml:space="preserve">ZAPAPICO                                                                                                                </t>
  </si>
  <si>
    <t>CONCRETO 13.8 MPa</t>
  </si>
  <si>
    <t>UNIDAD: m3</t>
  </si>
  <si>
    <t xml:space="preserve">MATERIALES:                                                                                                             </t>
  </si>
  <si>
    <t xml:space="preserve">CEMENTO GRIS                                                                                                            </t>
  </si>
  <si>
    <t xml:space="preserve">ARENA                                                                                                                   </t>
  </si>
  <si>
    <t xml:space="preserve">GRAVILLA                                                                                                                </t>
  </si>
  <si>
    <t xml:space="preserve">AGUA                                                                                                                    </t>
  </si>
  <si>
    <t xml:space="preserve">CANECA METÁLICA DE 55 Gal                                                                                               </t>
  </si>
  <si>
    <t xml:space="preserve">BALDE CONSTRUCCIÓN                                                                                                      </t>
  </si>
  <si>
    <t xml:space="preserve">EXTENSIÓN ELÉCTRICA ENCAUCHETADA 3x12 x 10 m                                                                            </t>
  </si>
  <si>
    <t xml:space="preserve">CONCRETADORA ELÉCTRICA DE 1 SACO                                                                                        </t>
  </si>
  <si>
    <t xml:space="preserve">CUADRILLA 1 OF + 2 AY                                                                                                   </t>
  </si>
  <si>
    <t>CONCRETO 17.2 MPa</t>
  </si>
  <si>
    <t>CONCRETO 20.7 MPa</t>
  </si>
  <si>
    <t>CONCRETO 20.7 MPa (Impermeabilizado)</t>
  </si>
  <si>
    <t xml:space="preserve">CONCRETO 20.7 MPa                                                                                                       </t>
  </si>
  <si>
    <t xml:space="preserve">PLASTOCRETE DM (Impermeabilizante y plastificante para concreto)                                                        </t>
  </si>
  <si>
    <t>CONCRETO CICLÓPEO</t>
  </si>
  <si>
    <t xml:space="preserve">PIEDRA MEDIA ZONGA                                                                                                      </t>
  </si>
  <si>
    <t>ENSAYOS DE CONCRETO</t>
  </si>
  <si>
    <t xml:space="preserve">ACPM                                                                                                                    </t>
  </si>
  <si>
    <t xml:space="preserve">FORMALETA CILINDRO MUESTRA CONCRETO                                                                                     </t>
  </si>
  <si>
    <t xml:space="preserve">FORMALETA CONO SLUMP y VARILLA 5/8" x 60 cm                                                                             </t>
  </si>
  <si>
    <t xml:space="preserve">PALUSTRE                                                                                                                </t>
  </si>
  <si>
    <t xml:space="preserve">TRANSPORTES:                                                                                                            </t>
  </si>
  <si>
    <t xml:space="preserve">CAMIONETA D-300                                                                                                         </t>
  </si>
  <si>
    <t xml:space="preserve">ENSAYO CILINDRO A COMPRESIÓN                                                                                            </t>
  </si>
  <si>
    <t>EQUIPO DE SOLDADURA</t>
  </si>
  <si>
    <t xml:space="preserve">SOLDADOR ELÉCTRICO MONOFÁSICO                                                                                           </t>
  </si>
  <si>
    <t xml:space="preserve">CABLE PARA PORTA ELECTRODO x 10 m                                                                                       </t>
  </si>
  <si>
    <t xml:space="preserve">PINZA MASA                                                                                                              </t>
  </si>
  <si>
    <t>EQUIPO PARA PINTURA</t>
  </si>
  <si>
    <t xml:space="preserve">COMPRESOR DE 120 lb                                                                                                     </t>
  </si>
  <si>
    <t xml:space="preserve">PISTÓLA COMPRESOR DE AIRE                                                                                               </t>
  </si>
  <si>
    <t xml:space="preserve">MANGUERA PARA COMPRESOR DE AIRE x 10 m                                                                                  </t>
  </si>
  <si>
    <t>FORMALETA</t>
  </si>
  <si>
    <t>UNIDAD: m2</t>
  </si>
  <si>
    <t xml:space="preserve">TABLA 1" x 10"                                                                                                          </t>
  </si>
  <si>
    <t xml:space="preserve">LISTÓN 2" x 4"                                                                                                          </t>
  </si>
  <si>
    <t xml:space="preserve">DISCO SIERRA CIRCULAR  7 1/4"                                                                                           </t>
  </si>
  <si>
    <t xml:space="preserve">PUNTILLA 1 1/2" a 3"                                                                                                    </t>
  </si>
  <si>
    <t xml:space="preserve">SERRUCHO                                                                                                                </t>
  </si>
  <si>
    <t xml:space="preserve">SIERRA CIRCULAR 7 1/4"                                                                                                  </t>
  </si>
  <si>
    <t xml:space="preserve">MARTILLO                                                                                                                </t>
  </si>
  <si>
    <t xml:space="preserve">CUADRILLA 1 OF + 1 AY                                                                                                   </t>
  </si>
  <si>
    <t>FORMALETA T</t>
  </si>
  <si>
    <t xml:space="preserve">FORMALETA T 19 mm 1.22x2.44 m                                                                                           </t>
  </si>
  <si>
    <t xml:space="preserve">LISTÓN 2" x 2"                                                                                                          </t>
  </si>
  <si>
    <t>MORTERO 1:3</t>
  </si>
  <si>
    <t>MORTERO 1:3 (Impermeabilizado)</t>
  </si>
  <si>
    <t xml:space="preserve">MORTERO 1:3                                                                                                             </t>
  </si>
  <si>
    <t xml:space="preserve">SIKA 1 (Impermeabilizante integral para morteros)                                                                       </t>
  </si>
  <si>
    <t>MORTERO 1:4</t>
  </si>
  <si>
    <t>MORTERO 1:4 (Impermeabilizado)</t>
  </si>
  <si>
    <t xml:space="preserve">MORTERO 1:4                                                                                                             </t>
  </si>
  <si>
    <t>POSTE DE SEÑALIZACIÓN EN MADERA PINTADO + MUERTO EN CONCRETO</t>
  </si>
  <si>
    <t xml:space="preserve">GUADUA SOBREBASA                                                                                                        </t>
  </si>
  <si>
    <t xml:space="preserve">LISTÓN 1" x 2"                                                                                                          </t>
  </si>
  <si>
    <t xml:space="preserve">CONCRETO 17.2 MPa                                                                                                       </t>
  </si>
  <si>
    <t xml:space="preserve">BROCHA 4"                                                                                                               </t>
  </si>
  <si>
    <t xml:space="preserve">DISOLVENTE                                                                                                              </t>
  </si>
  <si>
    <t xml:space="preserve">PINTURA ESMALTE PINTULUX                                                                                                </t>
  </si>
  <si>
    <t>PULIDORA ELÉCTRICA, CARETA CON VISOR, EXTENSIÓN ELÉCTRICA</t>
  </si>
  <si>
    <t xml:space="preserve">PULIDORA MANUAL ELÉCTRICA                                                                                               </t>
  </si>
  <si>
    <t xml:space="preserve">CARETA VISOR POLICARBONATO Y RIBETE                                                                                     </t>
  </si>
  <si>
    <t xml:space="preserve">TANQUE ANAERÓBICO DE 2000 Lt                                                                                            </t>
  </si>
  <si>
    <t xml:space="preserve">PUERTA ALUMINIO 0.90x2.00 m TABLILLA                                                                                    </t>
  </si>
  <si>
    <t xml:space="preserve">PUERTA ALUMINIO 0.70x2.00 m TABLILLA                                                                                    </t>
  </si>
  <si>
    <t xml:space="preserve">ESCALERA EXTERIOR EN TUBO GALVANIZADO PINTURA ESMALTE                                                                   </t>
  </si>
  <si>
    <t>TABLERO ACRÍLICO BORRABLE 240CMX120CM PERFIL ALUMINIO</t>
  </si>
  <si>
    <t>PRESUPUESTO OFICIAL ELABORACION ESTUDIOS Y DISEÑOS DE 8 SISTEMAS DE ABASTECIMIENTO DE AGUA EN ZONAS RURALES DEL DEPARTAMENTO DE LA GUAJIRA EN LOS MUNICIPIOS DE MANAURE, MAICAO, URIBIA Y RIOHACHA MEDIANTE LOS ESQUEMAS DE PILAS PUBLICAS</t>
  </si>
  <si>
    <t xml:space="preserve">TIRAS DE YOTOJORO (CAPTUS) </t>
  </si>
  <si>
    <t>M2</t>
  </si>
  <si>
    <t>NYLON 1mm x 100 m  (Poiliamida 66)</t>
  </si>
  <si>
    <t>DIBUJO DEL EMBLEMA INSTITUCIONAL+A117:C167 SEGÚN ESPECIFICACIONES DE DISEÑO DE LA ENTIDAD</t>
  </si>
  <si>
    <t>SIAMESA</t>
  </si>
  <si>
    <t>SUMINISTRO PARQUE INFANTIL</t>
  </si>
  <si>
    <t>UND</t>
  </si>
  <si>
    <t>CONSTRUCCIÓN OBRAS CIVILES PUNTO DE PRODUCCIÓN</t>
  </si>
  <si>
    <t>1.1</t>
  </si>
  <si>
    <t xml:space="preserve">PRELIMINARES </t>
  </si>
  <si>
    <t>CANTIDAD</t>
  </si>
  <si>
    <t>VLR.  UNITARIO</t>
  </si>
  <si>
    <t>1.1.1</t>
  </si>
  <si>
    <t>TRAZADO  Y REPLANTEO</t>
  </si>
  <si>
    <t>CIMENTACIONES</t>
  </si>
  <si>
    <t>1.2.1</t>
  </si>
  <si>
    <t>EXCAVACION MANUAL SIN CLASIFICAR</t>
  </si>
  <si>
    <t>M3</t>
  </si>
  <si>
    <t>1.2.2</t>
  </si>
  <si>
    <t>SOLADO DE LIMPIEZA CONCRETO DE 2000 PSI e=0.05m</t>
  </si>
  <si>
    <t>1.2.3</t>
  </si>
  <si>
    <t>VIGA DE CIMIENTO DE 0,25 X 0,25 CONCRETO DE 3000 PSI, NO INCLUYE REFUERZO PARA CERRAMIENTO, ADMINISTRACION Y PLANTA DE TRATAMIENTO</t>
  </si>
  <si>
    <t>ML</t>
  </si>
  <si>
    <t>1.2.4</t>
  </si>
  <si>
    <t>CIMIENTO EN CICLOPEO SIN FORMALETA, CONCRETO 2500 psi (60% ccto+40% piedra)</t>
  </si>
  <si>
    <t>1.2.5</t>
  </si>
  <si>
    <t>SOBRENIVEL  EN BLOQUE DE CEMENTO MACIZO</t>
  </si>
  <si>
    <t>1.2.6</t>
  </si>
  <si>
    <t>RELLENO SELECCIONADO COMPACTADO CON VIBROCOMPACTADOR MANUAL (RANA), DE LAS CANTERAS AUTORIZADAS MAS CERCANAS AL PROYECTO.</t>
  </si>
  <si>
    <t>1.3</t>
  </si>
  <si>
    <t>ESTRUCTURA DE CONCRETO</t>
  </si>
  <si>
    <t>1.3.1</t>
  </si>
  <si>
    <t>ZAPATA EN CONCRETO DE 3000 PSI, BASE TANQUE DE 15000 LTS, NO INCLUYE REFUERZO</t>
  </si>
  <si>
    <t>1.3.2</t>
  </si>
  <si>
    <t>COLUMNAS EN CONCRETO DE 3000 PSI, DE 0,30 X 0,30 M PARA BASE TANQUE DE 15000 LTS, NO INCLUYE REFUERZO</t>
  </si>
  <si>
    <t>1.3.3</t>
  </si>
  <si>
    <t>VIGA DE CIMIENTO Y SUPERIOR EN CONCRETO DE 3000 PSI, DE 0,30 X 0,30 M PARA BASE TANQUE DE 15000 LTS, NO INCLUYE REFUERZO</t>
  </si>
  <si>
    <t>1.3.4</t>
  </si>
  <si>
    <t>LOSA MACIZA EN CONCRETO DE 3000 PSI, ESP= 0,15 M PARA TANQUE DE 15000 LTS Y PLACA PISO PARA CARRO TANQUE, NO INCLUYE REFUERZO</t>
  </si>
  <si>
    <t>1.3.5</t>
  </si>
  <si>
    <t>COLUMNETAS  EN CONCRETO REFORZADO, (3000 psi) DE 0,15 X 0,20 M PARA CERRAMIENTO</t>
  </si>
  <si>
    <t>1.3.6</t>
  </si>
  <si>
    <t>COLUMNETAS  EN CONCRETO REFORZADO, (3000 psi) DE 0,15 X 0,20 M PARA CASETA PLANTA DE TRATAMIENTO</t>
  </si>
  <si>
    <t>1.3.7</t>
  </si>
  <si>
    <t>COLUMNETAS  EN CONCRETO REFORZADO, (3000 psi) DE 0,15 X 0,20 M PARA ADMINISTRACION</t>
  </si>
  <si>
    <t>1.3.8</t>
  </si>
  <si>
    <t>VIGA SOBRE MURO EN CONCREO REFORZADO DE 3000 PSI DE 0,20 X 15 M, PARA ADMINISTRACION</t>
  </si>
  <si>
    <t>1.3.9</t>
  </si>
  <si>
    <t>VIGA SOBRE MURO EN CONCREO REFORZADO DE 3000 PSI DE 0,20 X 15 M, PARA CASETA PLANTA TRATAMIENTO</t>
  </si>
  <si>
    <t>1.3.10</t>
  </si>
  <si>
    <t>LOSA EN LAMINA METALICA TIPO METALDECK 2" CALIBRE 22 EN CONCRETO DE 3000 PSI, ESPESOR = 0,15 M PARA PLANTA TRATAMIENTO</t>
  </si>
  <si>
    <t>1.3.11</t>
  </si>
  <si>
    <t xml:space="preserve">ALFAGIAS SECCION 0,10 X 0,20 M EN CONCRETO, INCLUYE REFUERZO  </t>
  </si>
  <si>
    <t>1.3.12</t>
  </si>
  <si>
    <t>KG</t>
  </si>
  <si>
    <t>1.4</t>
  </si>
  <si>
    <t>MAMPOSTERIA Y PREFABRICADOS</t>
  </si>
  <si>
    <t>1.4.1</t>
  </si>
  <si>
    <t>MURO EN  BLOQUE DE CEMENTO ESTRUCTURADO ABUZARDADO 1 CARA  E=0.15mts  DE 15X20X40 PARA CERRAMIENTO</t>
  </si>
  <si>
    <t>1.4.2</t>
  </si>
  <si>
    <t>MURO EN  BLOQUE DE CEMENTO ESTRUCTURADO ABUZARDADO 1 CARA  E=0.15mts  DE 15X20X40 PARA CASETA PLANTA DE TRATAMIENTO</t>
  </si>
  <si>
    <t>1.4.3</t>
  </si>
  <si>
    <t>MURO EN  BLOQUE DE CEMENTO ESTRUCTURADO ABUZARDADO 1 CARA  E=0.15mts  DE 15X20X40 PARA ADMINISTRACION</t>
  </si>
  <si>
    <t>1.4.4</t>
  </si>
  <si>
    <t>MURO EN BLOQUE LISO VIBROPRENSADO MACIZO E = 0,15 PARA ADMINISTRACION</t>
  </si>
  <si>
    <t>1.4.5</t>
  </si>
  <si>
    <t xml:space="preserve">BANCA EN CONCRETO 3000 PSI  REFORZADA E: 0,10 SEGÚN DISEÑO </t>
  </si>
  <si>
    <t>1.5</t>
  </si>
  <si>
    <t>INSTAL. HIDRAULICAS Y SANITARIAS</t>
  </si>
  <si>
    <t>1.5.1</t>
  </si>
  <si>
    <t xml:space="preserve">RED SUMINISTRO DE AGUA PVC 1/2" </t>
  </si>
  <si>
    <t>1.5.2</t>
  </si>
  <si>
    <t>RED SUMINISTRO DE AGUA PVC 3/4""</t>
  </si>
  <si>
    <t>1.5.3</t>
  </si>
  <si>
    <t>RED SUMINISTRO DE AGUA PVC 1""</t>
  </si>
  <si>
    <t>1.5.4</t>
  </si>
  <si>
    <t>PUNTO POTABLE PVC DE 1/2"</t>
  </si>
  <si>
    <t>1.5.5</t>
  </si>
  <si>
    <t>PUNTO POTABLE PVC DE 1"</t>
  </si>
  <si>
    <t>1.5.6</t>
  </si>
  <si>
    <t xml:space="preserve">CONTROL  DE 1", INCLUYE  TAPA DE REGISTRO </t>
  </si>
  <si>
    <t>1.5.7</t>
  </si>
  <si>
    <t>LLAVE TERMINAL DE 1/2"</t>
  </si>
  <si>
    <t>1.5.8</t>
  </si>
  <si>
    <t>REJILLA DE SOSCO</t>
  </si>
  <si>
    <t>1.5.9</t>
  </si>
  <si>
    <t>CONCRETO DE 3000 PSI, PARA PLACA FONDO DE ABREVADERO ESPESOR = 0,10 M</t>
  </si>
  <si>
    <t>1.5.10</t>
  </si>
  <si>
    <t>MURO EN BLOQUE VIBROPRENSADO MACIZO E = 0,15 PARA ABREVADERO</t>
  </si>
  <si>
    <t>1.5.11</t>
  </si>
  <si>
    <t>PAÑETE ALLANADO IMPERMEABILIZADO MUROS 1:4 PARA ABREVADERO</t>
  </si>
  <si>
    <t>1.5.12</t>
  </si>
  <si>
    <t>TUBERIA SANITARIA EN PVC DE 4"</t>
  </si>
  <si>
    <t>1.5.13</t>
  </si>
  <si>
    <t>TUBERIA SANITARIA EN PVC DE 2"</t>
  </si>
  <si>
    <t>1.5.14</t>
  </si>
  <si>
    <t>PUNTO SANITARIO EN PVC DE 4"</t>
  </si>
  <si>
    <t>1.5.15</t>
  </si>
  <si>
    <t>PUNTO SANITARIO EN PVC DE 2"</t>
  </si>
  <si>
    <t>1.5.16</t>
  </si>
  <si>
    <t>TUBERIA SANITARIA EN PVC DE 4" CAMPO DE INFILTRACION</t>
  </si>
  <si>
    <t>1.5.17</t>
  </si>
  <si>
    <t>TUBERIA SANITARIA EN PVC DE 4" ZONA DE VERTIMIENTO</t>
  </si>
  <si>
    <t>1.5.18</t>
  </si>
  <si>
    <t>SUMINISTRO E INSTALACION DE INODORO BLANCO, MARCA RECONOCIDA</t>
  </si>
  <si>
    <t>1.5.19</t>
  </si>
  <si>
    <t>SUMINISTRO E INSTALACION DE INODORO BLANCO, MARCA RECONOCIDA LINEA INFANTIL</t>
  </si>
  <si>
    <t>1.5.20</t>
  </si>
  <si>
    <t xml:space="preserve">SUMINISTRO E INSTALACION DE LAVAMANOS DE COLGAR BLANCO </t>
  </si>
  <si>
    <t>1.5.21</t>
  </si>
  <si>
    <t>SUMINISTRO E INSTALACION DE GRIFERIA PARA INODORO</t>
  </si>
  <si>
    <t>1.5.22</t>
  </si>
  <si>
    <t>SUMINISTRO E INSTALACION DE GRIFERIA DOBLE PARA LAVAMANOS</t>
  </si>
  <si>
    <t>1.5.23</t>
  </si>
  <si>
    <t>DUCHAS CROMADAS COMPLETAS</t>
  </si>
  <si>
    <t>1.5.24</t>
  </si>
  <si>
    <t>EXCAVACION MANUAL SIN CLASIFICAR PARA SISTEMA SEPTICO</t>
  </si>
  <si>
    <t>1.5.25</t>
  </si>
  <si>
    <t>TRAMPA DE GRASA DE 500 LTS EN POLIETILENO, INCLUYE ACCESORIOS</t>
  </si>
  <si>
    <t>1.5.26</t>
  </si>
  <si>
    <t>TANQUE SÉPTICO DE 2000 LTS EN POLIETILENO, INCLUYE ACCESORIOS</t>
  </si>
  <si>
    <t>1.5.27</t>
  </si>
  <si>
    <t>TANQUE ANAEROBICO DE 2000 LTS EN POLIETILENO, INCLUYE ACCESORIOS</t>
  </si>
  <si>
    <t>1.5.28</t>
  </si>
  <si>
    <t>TAPA EN CONCRETO DE 3000 PSI ESPESOR = 0,08 M, INCLUYE REFUERZO</t>
  </si>
  <si>
    <t>1.5.29</t>
  </si>
  <si>
    <t>RELLENO MANUAL CON GRAVA DE 2 - 6"</t>
  </si>
  <si>
    <t>1.5.30</t>
  </si>
  <si>
    <t>REGISTRO SANITARIO DE 0,60 X 0,60 EN CONCRETO</t>
  </si>
  <si>
    <t>1.6</t>
  </si>
  <si>
    <t xml:space="preserve">IMPERMEABILIZACIONES </t>
  </si>
  <si>
    <t>1.6.1</t>
  </si>
  <si>
    <t xml:space="preserve">IMPERMEABILIZACION DE SOBRENIVEL CON EMULSION ASFALTICA </t>
  </si>
  <si>
    <t>1.6.2</t>
  </si>
  <si>
    <t>IMPERMEABILIZACION CON MANTO ASFALTICO</t>
  </si>
  <si>
    <t>1.7</t>
  </si>
  <si>
    <t xml:space="preserve">CARPINTERIA METALICA </t>
  </si>
  <si>
    <t>1.7.1</t>
  </si>
  <si>
    <t xml:space="preserve">PORTON EN  TUBERÍA GALVANIZADA  Y MALLA TIPO CICLON, INCLUYE ANTICORROSIVO Y  PINTURA D: 3,90 X 2,80 MTS, DOS HOJAS </t>
  </si>
  <si>
    <t>1.7.2</t>
  </si>
  <si>
    <t>PORTON EN  TUBERÍA GALVANIZADA  Y MALLA TIPO CICLON, INCLUYE ANTICORROSIVO Y  PINTURA D: 1,80 X 2,80  MTS</t>
  </si>
  <si>
    <t>1.7.3</t>
  </si>
  <si>
    <t xml:space="preserve">PORTON EN  TUBERÍA GALVANIZADA  Y MALLA TIPO CICLON, INCLUYE ANTICORROSIVO Y  PINTURA D: 1,57 X 2,80  </t>
  </si>
  <si>
    <t>1.7.4</t>
  </si>
  <si>
    <t xml:space="preserve">MALLA ESLABONADA  CAL 10  HUECOS DE 2" X 2",  INCLUYE TUBERIA GALVANIZADA DE 2", PIAMIGOS,  TUBERIA SUPERIOR, TENSORES SUPERIOR E INFERIOR. </t>
  </si>
  <si>
    <t>1.7.5</t>
  </si>
  <si>
    <t>SUMINISTRO E INSTALACION DE CONCERTINA SENCILLA EN ACERO GALVANIZADO DIAMETRO DE 50 CM  REFORZADA CON ALAMBRE ACERADO CALIBRE 12.5</t>
  </si>
  <si>
    <t>1.7.6</t>
  </si>
  <si>
    <t>PUERTA EN ALUMINIO DE 0,90 X 2,00 M, INCLUYE MARCO Y CERRADURA</t>
  </si>
  <si>
    <t>1.7.7</t>
  </si>
  <si>
    <t>PUERTA EN ALUMINIO DE 0,70 X 2,00 M, INCLUYE MARCO Y CERRADURA</t>
  </si>
  <si>
    <t>1.7.8</t>
  </si>
  <si>
    <t>PUERTA EN ALUMINIO DE 2,00 X 2,00 M, INCLUYE MARCO Y CERRADURA</t>
  </si>
  <si>
    <t>1.7.9</t>
  </si>
  <si>
    <t>VENTANA CORREDIZA EN ALUMINIO PC 744, INCLUYE MARCO Y VIDRIO</t>
  </si>
  <si>
    <t>1.7.10</t>
  </si>
  <si>
    <t>PARQUE INFANTIL CON RODADERO PARA NIÑOS</t>
  </si>
  <si>
    <t>1.8</t>
  </si>
  <si>
    <t>REVESTIMIENTOS PARA MUROS</t>
  </si>
  <si>
    <t>1.8.1</t>
  </si>
  <si>
    <t>PAÑETE ALLANADO IMPERMEABILIZADO MUROS 1:4</t>
  </si>
  <si>
    <t>1.8.2</t>
  </si>
  <si>
    <t>ESTUCO SOBRE MUROS</t>
  </si>
  <si>
    <t>1.8.3</t>
  </si>
  <si>
    <t xml:space="preserve">PINTURA DE VINILO SOBRE MURO SEGÚN ESPECIFICACIONES DE DISEÑO Y COLORES DE LA ENTIDAD.   </t>
  </si>
  <si>
    <t>1.8.4</t>
  </si>
  <si>
    <t xml:space="preserve">DIBUJO DEL EMBLEMA INSTITUCIONAL SEGÚN ESPECIFICACIONES DE DISEÑO DE LA ENTIDAD </t>
  </si>
  <si>
    <t>GLB</t>
  </si>
  <si>
    <t>1.8.5</t>
  </si>
  <si>
    <t>ENCHAPE EN CERAMICA COMERCIAL - BLANCO</t>
  </si>
  <si>
    <t>1.9</t>
  </si>
  <si>
    <t xml:space="preserve">CUBIERTA Y CIELO RASO </t>
  </si>
  <si>
    <t>1.9.1</t>
  </si>
  <si>
    <t>1.9.2</t>
  </si>
  <si>
    <t>1.9.3</t>
  </si>
  <si>
    <t>TEJA EN LAMINA ONDULADA TERMOACUSTICA (no incluye estructura)</t>
  </si>
  <si>
    <t>1.9.4</t>
  </si>
  <si>
    <t>1.9.5</t>
  </si>
  <si>
    <t>SUMINISTRO E INSTALACION DE FLANCHES METALICOS e = 1/4", DE  25 X 25 PERFORADOS INCLUYE VARILLAS DE ANCLAJE.</t>
  </si>
  <si>
    <t>1.9.6</t>
  </si>
  <si>
    <t>CIELO RASO EN LAMINA DRY WALL</t>
  </si>
  <si>
    <t>1.10</t>
  </si>
  <si>
    <t xml:space="preserve">PISOS Y ACABADOS </t>
  </si>
  <si>
    <t>1.10.1</t>
  </si>
  <si>
    <t>PLANTILLA DE PISO ALLANADA E IMPERMEABILIZADA, EN CONCRETO DE 3000 PSI ESPESOR = 0,08 M</t>
  </si>
  <si>
    <t>1.10.2</t>
  </si>
  <si>
    <t xml:space="preserve">ANDEN EN CONCRETO ESPESOR = 0.10M DE 3000 PSI </t>
  </si>
  <si>
    <t>1.10.3</t>
  </si>
  <si>
    <t>PISO EN CERAMICA</t>
  </si>
  <si>
    <t>1.10.4</t>
  </si>
  <si>
    <t>ZOCALO EN CERAMICA</t>
  </si>
  <si>
    <t>1.10.5</t>
  </si>
  <si>
    <t>RAMPA EN CONCRETO 3000 PSI  ESPESOR = 0,10 M, NO INCLUYE REFUERZO</t>
  </si>
  <si>
    <t>1.11</t>
  </si>
  <si>
    <t>ANCLAJE DE ESTRUCTURAS PANELES SOLARES</t>
  </si>
  <si>
    <t>1.11.1</t>
  </si>
  <si>
    <t>CONCRETO DE 3000 PSI PARA CIMENTACIÓN NO INCLUYE REFUERZO</t>
  </si>
  <si>
    <t>1.12</t>
  </si>
  <si>
    <t xml:space="preserve">VARIOS </t>
  </si>
  <si>
    <t>1.12.1</t>
  </si>
  <si>
    <t xml:space="preserve">RETIRO MATERIAL SOBRANTE  </t>
  </si>
  <si>
    <t>1.12.2</t>
  </si>
  <si>
    <t>ENTRAMADO EN MADERA TIPICA DE LA ZONA (YOTOJORO) PARA LOS CERRAMIENTOS Y PORTONES INCLUYE INSTALACION</t>
  </si>
  <si>
    <t>1.13</t>
  </si>
  <si>
    <t xml:space="preserve">CONSTRUCCION ESTRUCTURA PARA TANQUE ELEVADO, ALTURA DE 6.0 MTS </t>
  </si>
  <si>
    <t>1.13.1</t>
  </si>
  <si>
    <t>1.13.2</t>
  </si>
  <si>
    <t>1.13.3</t>
  </si>
  <si>
    <t>1.13.4</t>
  </si>
  <si>
    <t>1.13.5</t>
  </si>
  <si>
    <t>1.13.6</t>
  </si>
  <si>
    <t>1.13.7</t>
  </si>
  <si>
    <t>1.13.8</t>
  </si>
  <si>
    <t>1.13.9</t>
  </si>
  <si>
    <t>1.13.10</t>
  </si>
  <si>
    <t>1.13.11</t>
  </si>
  <si>
    <t>ACERO DE REFUERZO DE 60000 PSI</t>
  </si>
  <si>
    <t>1.13.12</t>
  </si>
  <si>
    <t>PAÑETE INTERIOR  PERMEABILIZADO, MORTERO 1:4 ESPESOR 2 CM</t>
  </si>
  <si>
    <t>1.13.13</t>
  </si>
  <si>
    <t>ESCALERA EXTERIOR EN TUBO GALVANIZADO CON BASE PINTURA EN ESMALTE, INCLUYE GUARDA HOMBRE</t>
  </si>
  <si>
    <t>1.13.14</t>
  </si>
  <si>
    <t>1.13.15</t>
  </si>
  <si>
    <t>1.13.16</t>
  </si>
  <si>
    <t>SUMINISTRO E INSTALACION DE CODO RDE 21, DIAMETRO 3¨, ANGULO DE 90 ° INCLUYE PROTECCION ANTI RAYOS ULTRAVIOLETA DE SOL</t>
  </si>
  <si>
    <t>1.13.17</t>
  </si>
  <si>
    <t>SUMINISTRO E INSTALACION DE CODO RDE 21, DIAMETRO 2¨, ANGULO DE 90 ° INCLUYE PROTECCION ANTI RAYOS ULTRAVIOLETA DE SOL</t>
  </si>
  <si>
    <t>1.13.18</t>
  </si>
  <si>
    <t>SUMINISTRO E INSTALACION DE SISTEMA DE VALVULA EN RED ( VALVULA DE COMPUERTA ), PARA TUBERIA PVC DIAMETRO 3"</t>
  </si>
  <si>
    <t>1.13.19</t>
  </si>
  <si>
    <t>SUMINISTRO E INSTALACION DE TAPA METALICA, ELABORADA EN LAMINA COLD ROLLED CALIBRE 16 DE 0,60 X 0,60 M</t>
  </si>
  <si>
    <t>1.13.20</t>
  </si>
  <si>
    <t>RETIRO Y DISPOSICION DE MATERIAL SOBRANTE</t>
  </si>
  <si>
    <t>1.14</t>
  </si>
  <si>
    <t>TUBERIA DESDE POZO A TANQUE ELEVADO, PASANDO POR TANQUE DE AGUA CRUDA Y PLANTA DE TRATAMIENTO</t>
  </si>
  <si>
    <t>1.14.1</t>
  </si>
  <si>
    <t>1.14.2</t>
  </si>
  <si>
    <t>1.14.3</t>
  </si>
  <si>
    <t>SUMINISTRO E INSTALACION LLAVE DE PASO DE BOLA, DIAMETRO = 2" EN ENTRADA Y SALIDA DE TANQUE DE 15000 LTS, INCLUYE ACCESORIOS</t>
  </si>
  <si>
    <t>1.14.4</t>
  </si>
  <si>
    <t xml:space="preserve">SUMINISTRO E INSTALACION NIPLE EN TUBERIA GALVANIZADA DIAMETRO = 2", UN EXTREMO ROSCADO LONG = 0,30 MT, PARA PASA - MUROS EN TANQUE </t>
  </si>
  <si>
    <t>1.15</t>
  </si>
  <si>
    <t>INSTALACIONES ELÉCTRICAS</t>
  </si>
  <si>
    <t>1.15.1</t>
  </si>
  <si>
    <t>TUBO PVC DB 1/2  PULG</t>
  </si>
  <si>
    <t>1.15.2</t>
  </si>
  <si>
    <t>LUMINARIAS HERMÉTICAS 24W</t>
  </si>
  <si>
    <t>1.15.3</t>
  </si>
  <si>
    <t>1.15.4</t>
  </si>
  <si>
    <t xml:space="preserve">REFLECTOR LED 50W </t>
  </si>
  <si>
    <t>1.15.5</t>
  </si>
  <si>
    <t xml:space="preserve">INTERRUPTOR SENCILLO  110V </t>
  </si>
  <si>
    <t>1.15.6</t>
  </si>
  <si>
    <t>CABLE ALIMENTADOR FORRADO 2#12 AWG</t>
  </si>
  <si>
    <t>1.15.7</t>
  </si>
  <si>
    <t>CABLE ENCAUCHETADO 3X12AWG</t>
  </si>
  <si>
    <t>1.15.8</t>
  </si>
  <si>
    <t>VARILLA COOPERWELL 2.4 M</t>
  </si>
  <si>
    <t>1.15.9</t>
  </si>
  <si>
    <t>1.15.10</t>
  </si>
  <si>
    <t>1.16</t>
  </si>
  <si>
    <t>GENERACIÓN FOTOVOLTAICA</t>
  </si>
  <si>
    <t>1.16.1</t>
  </si>
  <si>
    <t>ESTRUCTURA SOPORTE PARA  CELDAS FOTOVOLTAICAS EN MADERA INMUNIZADA CON DIAMETRO DE 4X2" PARA ANCLAJE VERTICAL  INCADO 0,25M, Y MADERA INMUNIZADA CON DIAMETRO 3X2" PARA ENTRAMADO HORIZONTAL.</t>
  </si>
  <si>
    <t>1.16.2</t>
  </si>
  <si>
    <t>CÉLULAS SOLARES POLICRISTALINAS DE ALTA EFICIENCIA Y  VIDRIO TEXTURIZADO DE ALTA TRANSMISIÓN EFICIENCIA 15,4%. MARCO DE ALUMINIO RESISTENTE A LA CORROSIÓN, RESISTENCIA A  CARGAS DE VIENTO DE 2,4 KPA Y DE NIEVE DE 5,4 KPA (CANTIDAD EN POTENCIA PICO WP REQUERIDA). MEDIDA DE CADA PANEL 1,00X1,60 M</t>
  </si>
  <si>
    <t>Wp REQUE</t>
  </si>
  <si>
    <t>1.16.3</t>
  </si>
  <si>
    <t>1.16.4</t>
  </si>
  <si>
    <t>1.16.5</t>
  </si>
  <si>
    <t>1.16.6</t>
  </si>
  <si>
    <t>SUMINISTRO DPS TIPO DC BIPOLAR 20A</t>
  </si>
  <si>
    <t>1.16.7</t>
  </si>
  <si>
    <t>1.16.8</t>
  </si>
  <si>
    <t xml:space="preserve">CAJA DISTRIBUCIÓN DE ACOMETIDA SOLAR ENTRE MÓDULOS FOTOVOLTAICOS </t>
  </si>
  <si>
    <t>1.16.9</t>
  </si>
  <si>
    <t>TUBO HIERRO GALVANIZADO 1/2 PULG TIPO EMT</t>
  </si>
  <si>
    <t>1.16.10</t>
  </si>
  <si>
    <t>1.16.11</t>
  </si>
  <si>
    <t>1.16.12</t>
  </si>
  <si>
    <t>1.16.13</t>
  </si>
  <si>
    <t xml:space="preserve">CONECTORES TIPO MC4 MACHO / HEMBRA </t>
  </si>
  <si>
    <t>PAR</t>
  </si>
  <si>
    <t>1.16.14</t>
  </si>
  <si>
    <t xml:space="preserve">CONECTORES TIPO MC4  TIPO Y MACHO / HEMBRA </t>
  </si>
  <si>
    <t>SISTEMA DE TRATAMIENTO</t>
  </si>
  <si>
    <t>2.1</t>
  </si>
  <si>
    <t>2.1.1</t>
  </si>
  <si>
    <t>2.1.2</t>
  </si>
  <si>
    <t>SENSOR  DE NIVEL PARA BOMBA BOMBA DE POZO CON CONTROL</t>
  </si>
  <si>
    <t>2.1.3</t>
  </si>
  <si>
    <t>MTS</t>
  </si>
  <si>
    <t>2.1.4</t>
  </si>
  <si>
    <t>CABLE ENCAUCHETADO SUMERGIBLE  4x10 PARA BOMBA POZO</t>
  </si>
  <si>
    <t>2.1.5</t>
  </si>
  <si>
    <t>2.1.6</t>
  </si>
  <si>
    <t>TABLERO DE CONTROL INCLUYE PLC PARA AUTOMATIZACION, INTERRUPTORES AUTOMATICOS, PROTECCIONES Y VARIADORES DE FRECUENCIA CON PUERTOS DC/ AC PARA LAS 3 BOMBAS</t>
  </si>
  <si>
    <t>2.1.7</t>
  </si>
  <si>
    <t>2.1.8</t>
  </si>
  <si>
    <t>2.1.9</t>
  </si>
  <si>
    <t>CONSTRUCCIÓN OBRAS CIVILES PILAS AFERENTES</t>
  </si>
  <si>
    <t>3.1</t>
  </si>
  <si>
    <t>VLR. UNITARIO</t>
  </si>
  <si>
    <t>3.1.1</t>
  </si>
  <si>
    <t>3.2</t>
  </si>
  <si>
    <t>3.3</t>
  </si>
  <si>
    <t>3.4</t>
  </si>
  <si>
    <t>3.4.1</t>
  </si>
  <si>
    <t>3.5</t>
  </si>
  <si>
    <t>3.5.1</t>
  </si>
  <si>
    <t>3.5.2</t>
  </si>
  <si>
    <t>3.5.3</t>
  </si>
  <si>
    <t>3.5.4</t>
  </si>
  <si>
    <t>3.5.5</t>
  </si>
  <si>
    <t>3.5.6</t>
  </si>
  <si>
    <t>3.5.7</t>
  </si>
  <si>
    <t>3.5.8</t>
  </si>
  <si>
    <t>3.5.9</t>
  </si>
  <si>
    <t>3.5.10</t>
  </si>
  <si>
    <t>3.5.11</t>
  </si>
  <si>
    <t>3.5.12</t>
  </si>
  <si>
    <t>3.5.13</t>
  </si>
  <si>
    <t>3.5.14</t>
  </si>
  <si>
    <t>3.5.15</t>
  </si>
  <si>
    <t>3.5.16</t>
  </si>
  <si>
    <t>3.5.17</t>
  </si>
  <si>
    <t>3.5.18</t>
  </si>
  <si>
    <t>3.5.19</t>
  </si>
  <si>
    <t>3.5.20</t>
  </si>
  <si>
    <t>3.5.21</t>
  </si>
  <si>
    <t>3.5.22</t>
  </si>
  <si>
    <t>3.5.23</t>
  </si>
  <si>
    <t>3.5.24</t>
  </si>
  <si>
    <t>3.5.25</t>
  </si>
  <si>
    <t>3.5.26</t>
  </si>
  <si>
    <t>3.5.27</t>
  </si>
  <si>
    <t>3.5.28</t>
  </si>
  <si>
    <t>3.5.29</t>
  </si>
  <si>
    <t>3.5.30</t>
  </si>
  <si>
    <t>3.5.31</t>
  </si>
  <si>
    <t>3.6</t>
  </si>
  <si>
    <t>3.6.1</t>
  </si>
  <si>
    <t>3.7</t>
  </si>
  <si>
    <t>3.7.1</t>
  </si>
  <si>
    <t>3.7.2</t>
  </si>
  <si>
    <t>3.7.3</t>
  </si>
  <si>
    <t>3.7.4</t>
  </si>
  <si>
    <t>3.7.5</t>
  </si>
  <si>
    <t>3.7.6</t>
  </si>
  <si>
    <t>3.7.7</t>
  </si>
  <si>
    <t>3.8.1</t>
  </si>
  <si>
    <t>3.8.2</t>
  </si>
  <si>
    <t>3.8.3</t>
  </si>
  <si>
    <t>3.8.4</t>
  </si>
  <si>
    <t>3.8.5</t>
  </si>
  <si>
    <t>ALIMENTADOR 2#12+1#12 AWG</t>
  </si>
  <si>
    <t>ELEMENTOS DE SUMINISTRO</t>
  </si>
  <si>
    <t>4.1</t>
  </si>
  <si>
    <t>COMPUTADOR DE ESCRITORIO (ALL IN ONE) PROCESADOR INTEL PENTIUM, SISTEMA OPERATIVO WINDOWS 10, MEMORIA RAM DE 4GB Y DISCO DURO DE 1TB, PANTALLA DE 22" TIPO LED.</t>
  </si>
  <si>
    <t>UN</t>
  </si>
  <si>
    <t>IMPRESORA CON VELOCIDAD DE IMPRESIÓN:  347 CPS COLOR DE IMPRESIÓN: NEGRO BUFFER DE ENTRADA:  128KB CINTA LX-350 CONECTIVIDAD:  PUERTO USB / PARALELO</t>
  </si>
  <si>
    <t>VIDEOPROYECTOR TIPO EPSON POWERLITE S27, RESOLUCIÓN: SVGA 800 X 600, BRILLO/LUMENS: 2700 EN BLANCO 2700 EN COLOR, LÁMPARA: 200 WUHE, DURACIÓN 10000 HORAS, CONTRASTE: 10000:1</t>
  </si>
  <si>
    <t>SILLA DE OFICINA, CON ROTACIÓN 360°, ALTO DE 98 A 110 CENTÍMETROS, MATERIAL CONTRACHAPADO, ESPUMA, MALLA, PVC, CON ESTRUCTURA EN NYLON</t>
  </si>
  <si>
    <t>ADQUISICIÓN DE SILLAS PLASTICAS SIN BRAZOS (40)</t>
  </si>
  <si>
    <t>CAJA DE BOLÍGRAFOS COLOR NEGRO X12. TINTA DE CALIDAD, SECADO RÁPIDO Y ESCRITURA SUAVE. PUNTA DE TUNGSTENO, ESFÉRA PERFECTA Y MUY RESISTENTE. PUNTA MEDIA: 1.0MM, ANCHO DE LÍNEA 0.4MM. CUERPO HEXAGONAL PARA UNA ESCRITURA CONFORTABLE. BARRIL TRANSPARENTE PARA UN VISIBLE SUMNISTRO DE TINTA. TAPA Y BOTÓN DEL COLOR DE LA TINTA.</t>
  </si>
  <si>
    <t>COSEDORA MANUAL, CAPACIDAD DE COSIDO DE 20 HOJAS, USA GRAPA ESTÁNDAR (26/6), ESTRUCTURA METÁLICA DURADERA. ABRE 180º PARA GRAPAR, GARANTÍA DE 1 AÑO. TIRA MEDIA</t>
  </si>
  <si>
    <t>MOTO 150CC CON SOAT Y MATRÍCULA, APTA PARA TERRENO SIN PAVIMENTAR, TIPO ENDURO. TECNOLOGÍA EURO 3. RIN DE DISCO DELANTERO.</t>
  </si>
  <si>
    <t>TOTAL COSTOS DIRECTOS CENTRO DE PRODUCCION</t>
  </si>
  <si>
    <t>TOTAL COSTOS DIRECTOS PILAS AFERENTES</t>
  </si>
  <si>
    <t>SUB-TOTAL OBRA CIVIL</t>
  </si>
  <si>
    <t>ADMINISTRACION</t>
  </si>
  <si>
    <t>IMPREVISTOS</t>
  </si>
  <si>
    <t>UTILIDAD</t>
  </si>
  <si>
    <t>COSTO TOTAL OBRA CIVIL</t>
  </si>
  <si>
    <t xml:space="preserve">TANQUE SÉPTICO DE 2,000 Lt                    </t>
  </si>
  <si>
    <t xml:space="preserve">VÁLVULA DE COMPUERTA 3"  </t>
  </si>
  <si>
    <t xml:space="preserve">NIPLE PASAMURO 2" L= 0.30 m HD </t>
  </si>
  <si>
    <t>1.5.31</t>
  </si>
  <si>
    <t>TANQUE DE ALMACENAMIENTO DE 15000 LTS. PRFV CILINDRICO VERTICAL, MAN HOLE CON TAPA. DIAMETRO 2,50 Y ALTURA 3,06M, 5MM DE ESPESOR Y ESCALERA DE GATO.</t>
  </si>
  <si>
    <t>3.7.8</t>
  </si>
  <si>
    <t>ESTRUCTURA PARA CUBIERTA, EN PERFIL 2C EN CAJON 203 X 67 X 2,00 mm</t>
  </si>
  <si>
    <t>CORREAS  PARA CUBIERTA, EN PERFIL C, 100 X 50 X 2,0 mm</t>
  </si>
  <si>
    <t>SUMINISTO E INSTALACION REMATE LATERAL DE CUBIERTA EN LAMINA GALVANIZADA CAL 18 ACABADO EN WAST PRIMER Y ESMALTE DEL COLOR DE LA CUBIERTA</t>
  </si>
  <si>
    <t>SOLADO DE LIMPIEZA CONCRETO DE 2000 PSI</t>
  </si>
  <si>
    <t>1.13.21</t>
  </si>
  <si>
    <t xml:space="preserve">VIGA DE CIMIENTO DE 0,25 X 0,25 CONCRETO DE 3000 PSI, NO INCLUYE REFUERZO </t>
  </si>
  <si>
    <t>IMPERMEABILIZACION DE SOBRENIVEL CON EMULSION ASFALTICA</t>
  </si>
  <si>
    <t xml:space="preserve">COLUMNETAS  EN CONCRETO REFORZADO, (3000 psi) DE 0,15 X 0,20 M </t>
  </si>
  <si>
    <t xml:space="preserve">MURO EN  BLOQUE DE CEMENTO ESTRUCTURADO ABUZARDADO 1 CARA  E=0.15mts  DE 15X20X40 </t>
  </si>
  <si>
    <t>ALFAGIAS SECCION 0,10 X 0,20 M EN CONCRETO, INCLUYE REFUERZO</t>
  </si>
  <si>
    <t>PORTON EN  TUBERÍA GALVANIZADA  Y MALLA TIPO CICLON, INCLUYE ANTICORROSIVO Y  PINTURA D: 3,90 X 2,80 MTS, DOS HOJAS</t>
  </si>
  <si>
    <t>MALLA ESLABONADA  CAL 10  HUECOS DE 2" X 2",  INCLUYE TUBERIA GALVANIZADA DE 2", PIAMIGOS,  TUBERIA SUPERIOR, TENSORES SUPERIOR E INFERIOR.</t>
  </si>
  <si>
    <t xml:space="preserve">COLUMNETAS EN CONCRETO REFORZADO, (3000 psi) DE 0,15 X 0,20 M </t>
  </si>
  <si>
    <t>VIGA SOBRE MURO EN CONCREO REFORZADO DE 3000 PSI DE 0,20 X 15 M</t>
  </si>
  <si>
    <t>MURO EN  BLOQUE DE CEMENTO ESTRUCTURADO ABUZARDADO 1 CARA  E=0.15mts  DE 15X20X40</t>
  </si>
  <si>
    <t xml:space="preserve">MURO EN BLOQUE LISO VIBROPRENSADO MACIZO E = 0,15 </t>
  </si>
  <si>
    <t>PINTURA DE VINILO SOBRE MURO SEGÚN ESPECIFICACIONES DE DISEÑO Y COLORES DE LA ENTIDAD.</t>
  </si>
  <si>
    <t>DIBUJO DEL EMBLEMA INSTITUCIONAL SEGÚN ESPECIFICACIONES DE DISEÑO DE LA ENTIDAD</t>
  </si>
  <si>
    <t>BANCA EN CONCRETO 3000 PSI  REFORZADA E: 0,10 SEGÚN DISEÑO</t>
  </si>
  <si>
    <t>ANDEN EN CONCRETO ESPESOR = 0.10M DE 3000 PSI</t>
  </si>
  <si>
    <t>PILA PUBLICA AFERENTE</t>
  </si>
  <si>
    <t>CERRAMIENTO</t>
  </si>
  <si>
    <t>RED SUMINISTRO DE AGUA PVC 1/2"</t>
  </si>
  <si>
    <t>CONTROL  DE 1", INCLUYE  TAPA DE REGISTRO</t>
  </si>
  <si>
    <t>EXCAVACION MANUAL SIN CLASIFICAR PARA ABREVADERO</t>
  </si>
  <si>
    <t>SOLADO DE LIMPIEZA CONCRETO DE 2000 PSI e=0.05m PARA ABREVADERO</t>
  </si>
  <si>
    <t>CONCRETO DE 3000 PSI, PARA PLACA FONDO DE ABREVADERO ESPESOR = 0,10 M, NO INCLUYE REFUERZO</t>
  </si>
  <si>
    <t>CONCRETO DE 3000 PSI, PARA MURO DE ABREVADERO ESPESOR = 0,10 M. NO INCLUYE REFUERZO</t>
  </si>
  <si>
    <t>CONCRETO DE 3000 PSI, PARA PLACA DE LAVAMANOS ESPESOR = 0,10 M. NO INCLUYE REFUERZO</t>
  </si>
  <si>
    <t>PAÑETE ALLANADO IMPERMEABILIZADO MUROS 1:4 PARA LAVAMANOS</t>
  </si>
  <si>
    <t>SUMINISTRO E INSTALACION DE LAVAMANOS BLANCO</t>
  </si>
  <si>
    <t>3.5.32</t>
  </si>
  <si>
    <t>3.5.33</t>
  </si>
  <si>
    <t>3.5.34</t>
  </si>
  <si>
    <t>3.5.35</t>
  </si>
  <si>
    <t>TANQUE DE ALMACENAMIENTO DE 20000 LTS. PRFV, CILINDRICO VERTICAL MAN HOLE  CON TAPA. DIAMETRO 2,50 Y ALTURA 3,06 M, ESPESOR 5 MM Y ESCALERA DE GATO</t>
  </si>
  <si>
    <t>3.5.36</t>
  </si>
  <si>
    <t>ENTRAMADO PARA MALLA EN YOTOJORO O SIMILAR</t>
  </si>
  <si>
    <t>3.5.37</t>
  </si>
  <si>
    <t>3.5.38</t>
  </si>
  <si>
    <t>VARIOS</t>
  </si>
  <si>
    <t>RETIRO MATERIAL SOBRANTE</t>
  </si>
  <si>
    <t>INTERRUPTOR SENCILLO  110V</t>
  </si>
  <si>
    <t>3.7.9</t>
  </si>
  <si>
    <t>3.7.10</t>
  </si>
  <si>
    <t>CÉLULAS SOLARES POLICRISTALINAS DE ALTA EFICIENCIA Y VIDRIO TEXTURIZADO DE ALTA TRANSMISIÓN EFICIENCIA 15,4%. MARCO DE ALUMINIO RESISTENTE A LA CORROSIÓN, RESISTENCIA A  CARGAS DE VIENTO DE 2,4 KPA Y DE NIEVE DE 5,4 KPA (CANTIDAD EN POTENCIA PICO WP REQUERIDA). MEDIDA DE CADA PANEL 1,00X1,60 M</t>
  </si>
  <si>
    <t>Wp REQ</t>
  </si>
  <si>
    <t>3.8.6</t>
  </si>
  <si>
    <t>3.8.7</t>
  </si>
  <si>
    <t>CONTROLADORES DE CARGA 360 VD</t>
  </si>
  <si>
    <t>3.8.8</t>
  </si>
  <si>
    <t>CAJA DISTRIBUCIÓN DE ACOMETIDA SOLAR ENTRE MÓDULOS FOTOVOLTAICOS</t>
  </si>
  <si>
    <t>3.8.9</t>
  </si>
  <si>
    <t>3.8.10</t>
  </si>
  <si>
    <t>3.8.11</t>
  </si>
  <si>
    <t>3.8.12</t>
  </si>
  <si>
    <t>3.8.13</t>
  </si>
  <si>
    <t>3.8.14</t>
  </si>
  <si>
    <t>AVANTEL H375TP,  TECNOLOGIA IDEN 800/900 H, PROCESADOR CPU IWHISTLER / MEMORY FLASH 256MB / RAM:128MB / PROCESSOR 530 MHZ /GPRS GPS INTEGRADO BLUETOOTH WIRELESS BLUETOOTH 2.1 EDR, GPS / FM RADIO SUPPORTED, NAVEGADOR "NAVEGADOR WAP" MENSAJES DE TEXTO (SMS) MENSAJERIA DE TEXTO SMS</t>
  </si>
  <si>
    <t>ACERO DE REFUERZO</t>
  </si>
  <si>
    <t>SISTEMA DE TRATAMIENTO - OSMOSIS INVERSA</t>
  </si>
  <si>
    <t>SISTEMA DE BOMEBO Y  OSMOSIS INVERSA PARA AGUA DE POZO 3.5M3/H</t>
  </si>
  <si>
    <t>TUBERIA BOMBA POZO RDE 21 2" TRAMOS DE 3 MTR CON ADAPTADORES HEMBRA Y MACHO POR EN FINALES DE TRAMOS</t>
  </si>
  <si>
    <t>PRE-TRATAMIENTO Y POST TRATAMIENTO</t>
  </si>
  <si>
    <t>BOMBA   DE ALIMENTACIÓN  GOULDS SS 460V/3PH/60HZ 3HP</t>
  </si>
  <si>
    <t>BOMBA  GOULDS SS LIMPIEZA MEMBRANAS 460V/3PH/60HZ 3HP</t>
  </si>
  <si>
    <t>TANQUE 24" FR FILTRO MULTIMEDIOS, COMPLETO CON MATERIAL FILTRANTE</t>
  </si>
  <si>
    <t>SISTEMA DE DOSIFICACION PH PLUS (SODA CÁUSTICA) 30 GPD. BOMBA DOSIFICADORA Y TANQUE EN POLIETILENO. 110 V/1 PH/0.4 HP</t>
  </si>
  <si>
    <t>SISTEMA DE DOSIFICACIÓN DE CLORO, 30 GPD CON BOMBA DOSIFICADORA Y TANQUE PARA SOLUCIÓN EN POLIETILENO 110V/1PH/60HZ 0,4HP</t>
  </si>
  <si>
    <t>SISTEMA DE DOSIFICACIÓN ANTIINCRUSTANTE, 30 GPD, MEDICIÓN DE BOMBA AJUSTABLE, TANQUE PARA SOLUCIÓN EN POLIETILENO, ORP MONITOR, 110V/1PH/60HZ 0,4HP</t>
  </si>
  <si>
    <t>UNDAD DE ÓSMOSIS INVERSA AGUA SALOBRE 3,5 M3/H</t>
  </si>
  <si>
    <t>SISTEMA DE OSMOSIS INVERSA PARA AGUA DE POZO SALOBRE PARA PRODUCIR 3.5 M3/HORA A UN MÁXIMO DE 5.000 PPM DE TDS EN EL AGUA DE ALIMENTACIÓN,  INCLUYE LO SIGUIENTE: • MARCO DE ACERO INOXIDABLE  • (4) RECIPIENTES A PRESIÓN FRP 4" (CODELINE O SIMILAR) NOMINAL DE 300 PSI • (16)  MEMBRANAS TFC PARA  AGUA SALOBRE ( FILMTEC O HYDRANAUTICS ) • VARIADORES DE FRECUENCIA • (6) MANOMETROS CON CUERPO EN ACERO INOXIDABLE Y GLICERINA 2,5" • PRESOSTATOS DE BAJA Y ALTA PRESIÓN•  .(2) MEDIDORES DE FLUJO TIPO ROTAMETRO. PRODUCTO Y RECHAZO. •BOMBA DE ALTA PRESIÓN MULTIETAPAS • PREFILTROS DE 5 MICRAS  CON CARCAZA FRP O ACERO INOXIDABLE. • PLC PANEL DE CONTROL (S7-1200). . TUBERÍAS DE ALTA PRESIÓN EN DÚPLEX SS Y TUBERÍAS DE BAJA PRESIÓN EN  SCH 80 PVC</t>
  </si>
  <si>
    <t>SISTEMA FOTOVOLTAICO</t>
  </si>
  <si>
    <t>4.1.1</t>
  </si>
  <si>
    <t>4.1.2</t>
  </si>
  <si>
    <t>4.1.3</t>
  </si>
  <si>
    <t>4.1.4</t>
  </si>
  <si>
    <t>4.1.5</t>
  </si>
  <si>
    <t>4.1.6</t>
  </si>
  <si>
    <t>4.1.7</t>
  </si>
  <si>
    <t>4.1.8</t>
  </si>
  <si>
    <t>4.1.9</t>
  </si>
  <si>
    <t>4.1.10</t>
  </si>
  <si>
    <t>4.1.11</t>
  </si>
  <si>
    <t>4.1.12</t>
  </si>
  <si>
    <t>4.1.13</t>
  </si>
  <si>
    <t>4.1.14</t>
  </si>
  <si>
    <t>4.1.15</t>
  </si>
  <si>
    <t>4.1.16</t>
  </si>
  <si>
    <t>4.1.17</t>
  </si>
  <si>
    <t>4.1.18</t>
  </si>
  <si>
    <t>4.1.19</t>
  </si>
  <si>
    <t>4.1.20</t>
  </si>
  <si>
    <t>4.1.21</t>
  </si>
  <si>
    <t>4.1.22</t>
  </si>
  <si>
    <t>INSUMOS COMUNIDAD DE AMARIPA</t>
  </si>
  <si>
    <t>SUB-PRODUCTOS COMUNIDAD DE AMARIPA</t>
  </si>
  <si>
    <t>2.1.10</t>
  </si>
  <si>
    <t>2.1.11</t>
  </si>
  <si>
    <t>2.1.12</t>
  </si>
  <si>
    <t>2.1.13</t>
  </si>
  <si>
    <t>2.1.14</t>
  </si>
  <si>
    <t>2.1.15</t>
  </si>
  <si>
    <t>2.1.16</t>
  </si>
  <si>
    <t>2.1.17</t>
  </si>
  <si>
    <t>2.1.18</t>
  </si>
  <si>
    <t>2.1.19</t>
  </si>
  <si>
    <t>3.2.1</t>
  </si>
  <si>
    <t>3.2.2</t>
  </si>
  <si>
    <t>3.2.3</t>
  </si>
  <si>
    <t>3.2.4</t>
  </si>
  <si>
    <t>3.2.5</t>
  </si>
  <si>
    <t>3.2.6</t>
  </si>
  <si>
    <t>3.2.7</t>
  </si>
  <si>
    <t>3.2.8</t>
  </si>
  <si>
    <t>3.2.9</t>
  </si>
  <si>
    <t>3.2.10</t>
  </si>
  <si>
    <t>3.2.11</t>
  </si>
  <si>
    <t>3.2.12</t>
  </si>
  <si>
    <t>3.2.13</t>
  </si>
  <si>
    <t>3.3.1</t>
  </si>
  <si>
    <t>3.3.2</t>
  </si>
  <si>
    <t>3.3.3</t>
  </si>
  <si>
    <t>3.3.4</t>
  </si>
  <si>
    <t>3.3.5</t>
  </si>
  <si>
    <t>3.3.6</t>
  </si>
  <si>
    <t>3.3.7</t>
  </si>
  <si>
    <t>3.3.8</t>
  </si>
  <si>
    <t>3.3.9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</si>
  <si>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</si>
  <si>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</si>
  <si>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</si>
  <si>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</si>
  <si>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</si>
  <si>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</si>
  <si>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</si>
  <si>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</si>
  <si>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</si>
  <si>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</si>
  <si>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</si>
  <si>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</si>
  <si>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</si>
  <si>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</si>
  <si>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</si>
  <si>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</si>
  <si>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</si>
  <si>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</si>
  <si>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</si>
  <si>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</si>
  <si>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</si>
  <si>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</si>
  <si>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</si>
  <si>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</si>
  <si>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</si>
  <si>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</si>
  <si>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3.3.36</t>
  </si>
  <si>
    <t>3.3.37</t>
  </si>
  <si>
    <t>3.3.38</t>
  </si>
  <si>
    <t>3.3.39</t>
  </si>
  <si>
    <t>3.8</t>
  </si>
  <si>
    <t>1.2</t>
  </si>
  <si>
    <t xml:space="preserve">ACERO DE REFUERZO </t>
  </si>
  <si>
    <t>ZAPATA EN CONCRETO DE 3500 PSI</t>
  </si>
  <si>
    <t>CIMENTACION TIPO VIGA DE AMARRE, CONCRETO DE 3500 PSI</t>
  </si>
  <si>
    <t>CIMENTACION TIPO PEDESTALES, EN CONCRETO DE 3500 PSI</t>
  </si>
  <si>
    <t>COLUMNA EN CONCRETO DE 3500 PSI</t>
  </si>
  <si>
    <t>VIGA AEREA EN CONCRETO DE 3500 PSI</t>
  </si>
  <si>
    <t>MUROS Y LOSA SUPERIOR EN CONCRETO DE 3500 PSI</t>
  </si>
  <si>
    <t>1.5.32</t>
  </si>
  <si>
    <t>TORRE DE AIREACION DE CUATRO (4) BANDEJAS, INCLUYE MEDIOS DE ANILLOS PALL RING EN CADA UNA DE SUS BANDEJAS, MATERIALES EN PVC DE CONEXIÓN, SISTEMA DE ANCLAJE Y SEGURIDAD CONTRA VIENTOS, FABRICADO EN POLIESTER REFORZADO CON FIBRA DE VIDRIO, CAPACIDAD DE 2,5 L/S</t>
  </si>
  <si>
    <t>SUMINISTRO E INSTALACION TUBERIA ACUEDUCTO PVC RDE 21, DIAMETRO 2" INCLUYE PROTECCION ANTI RAYOS ULTRAVIOLETA DE SOL (LLENADO)</t>
  </si>
  <si>
    <t>SUMINISTRO E INSTALACION TUBERIA ACUEDUCTO PVC RDE 21, DIAMETRO 3" INCLUYE PROTECCION ANTI RAYOS ULTRAVIOLETA DE SOL (DESCARGUE)</t>
  </si>
  <si>
    <t>3.6.2</t>
  </si>
  <si>
    <t>SIAMESA BRONCE DE 3"X2.1/2"X2.1/2"</t>
  </si>
  <si>
    <t>RED SUMINISTRO DE AGUA PVC 3"</t>
  </si>
  <si>
    <t>ZAPATA EN CONCRETO DE 3500 PSI, NO INCLUYE REFUERZO; PARA BASE DE TANQUE DE 20000 LTS ZONA DE ADMINISTRACION</t>
  </si>
  <si>
    <t>COLUMNAS EN CONCRETO DE 3500 PSI, DE 0,30 X 0,30 M, NO INCLUYE REFUERZO; PARA BASE DE TANQUE DE 20000 LTS ZONA DE ADMINISTRACION</t>
  </si>
  <si>
    <t>VIGA DE CIMIENTO EN CONCRETO DE 3500 PSI, DE 0,30 X 0,30 M, NO INCLUYE REFUERZO; PARA BASE DE TANQUE DE 20000 LTS ZONA DE ADMINISTRACION</t>
  </si>
  <si>
    <t>VIGA AEREA EN CONCRETO DE 3500 PSI DE 0,30 X 0,35 M, NO INCLUYE REFUERZO</t>
  </si>
  <si>
    <t>LOSA EN CONCRETO DE 3500 PSI ESPESOR = 0,20 M, NO INCLUYE REFUERZO; PARA BASE DE TANQUE DE 20000 LTS ZONA DE ADMINISTRACION</t>
  </si>
  <si>
    <t>LOSA INFERIOR EN CONCRETO DE 3500 PSI H=6,00MT.</t>
  </si>
  <si>
    <t>SOBRENIVEL EN BLOQUE DE CEMENTO MACIZO</t>
  </si>
  <si>
    <t>SUMINISTRO E INSTALACION DE TUBERIA DE ACUEDUCTO EN PVC RDE 21, DIAMETRO = 2" (INCLUYE ACCESORIOS)</t>
  </si>
  <si>
    <t>SUMINISTRO E INSTALACION DE TUBERIA DE ACUEDUCTO EN PVC RDE 21, DIAMETRO = 3" INCLUYE ACCESORIOS)</t>
  </si>
  <si>
    <t>M3-KM</t>
  </si>
  <si>
    <t>CARROTANQUE DE 2 EJES CON CAPACIDAD DE 10000 LITROS</t>
  </si>
  <si>
    <t>IVA SOBRE UTILIDAD (OBRA CIVIL)</t>
  </si>
  <si>
    <t>4.1.23</t>
  </si>
  <si>
    <t>JUEGO DE HERRAMIENTAS PARA MANTENIMIENTO PILA</t>
  </si>
  <si>
    <t>SUMINISTRO</t>
  </si>
  <si>
    <t>ADMINISTRACION AL SUMINISTRO</t>
  </si>
  <si>
    <t>COSTO TOTAL SUMINISTRO</t>
  </si>
  <si>
    <t>PUESTA EN MARCHA Y OPERACIÓN (6 MESES)</t>
  </si>
  <si>
    <t>MES</t>
  </si>
  <si>
    <t>IVA (PUESTA EN MARCHA Y OPERACIÓN)</t>
  </si>
  <si>
    <t>SUBTOTAL PUESTA EN MARCHA Y OPERACIÓN</t>
  </si>
  <si>
    <t>TOTAL</t>
  </si>
  <si>
    <t>COSTO TOTAL SUMINISTRO Y PUESTA EN MARCHA Y OPERACIÓN</t>
  </si>
  <si>
    <t>Componente de Infraestructura, Suministro y Puesta en Marcha del proyecto: “CONSTRUCCIÓN DE OBRAS CIVILES EN EL PUNTO DE PRODUCCIÓN, SISTEMA DE TRATAMIENTO ÓSMOSIS INVERSA, CONSTRUCCIÓN PILAS AFERENTES, SUMINISTRO DE DOTACIÓN PARA PILAS, COMPONENTE SOCIAL Y ASEGURAMIENTO EN LA COMUNIDAD AMARIPA MAICAO”</t>
  </si>
  <si>
    <t>ANEXO No 8 OFERTA ECONOMICA</t>
  </si>
  <si>
    <t>NOTAS:
1. El proponente debe contemplar en la estructuración de la propuesta los costos que tendrá por la implementación de los protocolos de bioseguridad normas, leyes, dotación, capacitación, adecuación de instalaciones en el trabajo, asepsia, turnos y todas aquellas que se correspondan.  
2. El proponente deberá entregar al interventor para su aprobación el análisis de precios unitarios de cada uno de los ítem; este será radicado a la interventoría 2 días posteriores a la firma del acta de inicio, el incumplimiento de este requisito acarrea sanciones.
3.  El proponente deberá entregar al interventor para su aprobación el calculo de la estructuración del desglose del AIU; este será radicado a la interventoría 2 días posteriores a la firma del acta de inicio, el incumplimiento de este requisito acarrea sanciones.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</si>
</sst>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2" formatCode="_(&quot;$&quot;\ * #,##0_);_(&quot;$&quot;\ * \(#,##0\);_(&quot;$&quot;\ * &quot;-&quot;_);_(@_)"/>
    <numFmt numFmtId="44" formatCode="_(&quot;$&quot;\ * #,##0.00_);_(&quot;$&quot;\ * \(#,##0.00\);_(&quot;$&quot;\ * &quot;-&quot;??_);_(@_)"/>
    <numFmt numFmtId="43" formatCode="_(* #,##0.00_);_(* \(#,##0.00\);_(* &quot;-&quot;??_);_(@_)"/>
    <numFmt numFmtId="164" formatCode="&quot;$&quot;\ #,##0.00;[Red]\-&quot;$&quot;\ #,##0.00"/>
    <numFmt numFmtId="165" formatCode="_-&quot;$&quot;\ * #,##0_-;\-&quot;$&quot;\ * #,##0_-;_-&quot;$&quot;\ * &quot;-&quot;_-;_-@_-"/>
    <numFmt numFmtId="166" formatCode="_-* #,##0_-;\-* #,##0_-;_-* &quot;-&quot;_-;_-@_-"/>
    <numFmt numFmtId="167" formatCode="_-&quot;$&quot;\ * #,##0.00_-;\-&quot;$&quot;\ * #,##0.00_-;_-&quot;$&quot;\ * &quot;-&quot;??_-;_-@_-"/>
    <numFmt numFmtId="168" formatCode="_-* #,##0.00_-;\-* #,##0.00_-;_-* &quot;-&quot;??_-;_-@_-"/>
    <numFmt numFmtId="169" formatCode="_-&quot;$&quot;* #,##0_-;\-&quot;$&quot;* #,##0_-;_-&quot;$&quot;* &quot;-&quot;_-;_-@_-"/>
    <numFmt numFmtId="170" formatCode="_-&quot;$&quot;* #,##0.00_-;\-&quot;$&quot;* #,##0.00_-;_-&quot;$&quot;* &quot;-&quot;??_-;_-@_-"/>
    <numFmt numFmtId="171" formatCode="_-&quot;$&quot;* #,##0.000000_-;\-&quot;$&quot;* #,##0.000000_-;_-&quot;$&quot;* &quot;-&quot;??_-;_-@_-"/>
    <numFmt numFmtId="172" formatCode="_-&quot;$&quot;* #,##0.00_-;\-&quot;$&quot;* #,##0.00_-;_-&quot;$&quot;* &quot;-&quot;_-;_-@_-"/>
    <numFmt numFmtId="173" formatCode="_-* #,##0.00\ _€_-;\-* #,##0.00\ _€_-;_-* &quot;-&quot;??\ _€_-;_-@_-"/>
    <numFmt numFmtId="174" formatCode="_ * #,##0.00_ ;_ * \-#,##0.00_ ;_ * &quot;-&quot;??_ ;_ @_ "/>
    <numFmt numFmtId="175" formatCode="_(* #,##0.0_);_(* \(#,##0.0\);_(* &quot;-&quot;??_);_(@_)"/>
    <numFmt numFmtId="176" formatCode="&quot;$&quot;\ #,##0.00;&quot;$&quot;\ \-#,##0.00"/>
    <numFmt numFmtId="177" formatCode="_-* #,##0.00\ &quot;€&quot;_-;\-* #,##0.00\ &quot;€&quot;_-;_-* &quot;-&quot;??\ &quot;€&quot;_-;_-@_-"/>
    <numFmt numFmtId="178" formatCode="_ &quot;$&quot;\ * #,##0.00_ ;_ &quot;$&quot;\ * \-#,##0.00_ ;_ &quot;$&quot;\ * &quot;-&quot;??_ ;_ @_ "/>
    <numFmt numFmtId="179" formatCode="_(&quot;$&quot;* #,##0.00_);_(&quot;$&quot;* \(#,##0.00\);_(&quot;$&quot;* &quot;-&quot;??_);_(@_)"/>
  </numFmts>
  <fonts count="22" x14ac:knownFonts="1">
    <font>
      <sz val="11"/>
      <color theme="1"/>
      <name val="Calibri"/>
      <family val="2"/>
      <scheme val="minor"/>
    </font>
    <font>
      <b/>
      <sz val="11"/>
      <color theme="1"/>
      <name val="Calibri"/>
      <family val="2"/>
      <scheme val="minor"/>
    </font>
    <font>
      <b/>
      <sz val="11"/>
      <color theme="1"/>
      <name val="Consolas"/>
      <family val="3"/>
    </font>
    <font>
      <b/>
      <sz val="11"/>
      <color rgb="FFFFFFFF"/>
      <name val="Calibri"/>
      <family val="2"/>
      <scheme val="minor"/>
    </font>
    <font>
      <b/>
      <sz val="11"/>
      <color rgb="FF007575"/>
      <name val="Calibri"/>
      <family val="2"/>
      <scheme val="minor"/>
    </font>
    <font>
      <sz val="11"/>
      <name val="Calibri"/>
      <family val="2"/>
      <scheme val="minor"/>
    </font>
    <font>
      <sz val="11"/>
      <color theme="1"/>
      <name val="Calibri"/>
      <family val="2"/>
      <scheme val="minor"/>
    </font>
    <font>
      <b/>
      <sz val="11"/>
      <name val="Calibri"/>
      <family val="2"/>
      <scheme val="minor"/>
    </font>
    <font>
      <sz val="11"/>
      <name val="Calibri"/>
      <family val="2"/>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10"/>
      <name val="Arial"/>
      <family val="2"/>
    </font>
    <font>
      <b/>
      <sz val="9"/>
      <color rgb="FF000000"/>
      <name val="Calibri"/>
      <family val="2"/>
      <scheme val="minor"/>
    </font>
    <font>
      <sz val="12"/>
      <color theme="1"/>
      <name val="Calibri"/>
      <family val="2"/>
      <scheme val="minor"/>
    </font>
    <font>
      <u/>
      <sz val="11"/>
      <color theme="10"/>
      <name val="Calibri"/>
      <family val="2"/>
    </font>
    <font>
      <sz val="11"/>
      <color indexed="8"/>
      <name val="Calibri"/>
      <family val="2"/>
    </font>
    <font>
      <sz val="11"/>
      <color rgb="FF000000"/>
      <name val="Calibri"/>
      <family val="2"/>
    </font>
    <font>
      <sz val="10"/>
      <color rgb="FF000000"/>
      <name val="Times New Roman"/>
      <family val="1"/>
    </font>
    <font>
      <sz val="10"/>
      <color indexed="8"/>
      <name val="Calibri"/>
      <family val="2"/>
    </font>
    <font>
      <sz val="1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883">
    <xf numFmtId="0" fontId="0" fillId="0" borderId="0"/>
    <xf numFmtId="0" fontId="6" fillId="0" borderId="0"/>
    <xf numFmtId="170" fontId="6" fillId="0" borderId="0" applyFont="0" applyFill="0" applyBorder="0" applyAlignment="0" applyProtection="0"/>
    <xf numFmtId="44" fontId="6" fillId="0" borderId="0" applyFont="0" applyFill="0" applyBorder="0" applyAlignment="0" applyProtection="0"/>
    <xf numFmtId="0" fontId="13" fillId="0" borderId="0"/>
    <xf numFmtId="165" fontId="6" fillId="0" borderId="0" applyFont="0" applyFill="0" applyBorder="0" applyAlignment="0" applyProtection="0"/>
    <xf numFmtId="169" fontId="6" fillId="0" borderId="0" applyFont="0" applyFill="0" applyBorder="0" applyAlignment="0" applyProtection="0"/>
    <xf numFmtId="9" fontId="6" fillId="0" borderId="0" applyFont="0" applyFill="0" applyBorder="0" applyAlignment="0" applyProtection="0"/>
    <xf numFmtId="0" fontId="13" fillId="0" borderId="0"/>
    <xf numFmtId="43" fontId="6" fillId="0" borderId="0" applyFont="0" applyFill="0" applyBorder="0" applyAlignment="0" applyProtection="0"/>
    <xf numFmtId="0" fontId="15" fillId="0" borderId="0"/>
    <xf numFmtId="0" fontId="13" fillId="0" borderId="0"/>
    <xf numFmtId="0" fontId="16" fillId="0" borderId="0" applyNumberForma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5"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4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4" fontId="13" fillId="0" borderId="0" applyFont="0" applyFill="0" applyBorder="0" applyAlignment="0" applyProtection="0"/>
    <xf numFmtId="168" fontId="17" fillId="0" borderId="0" applyFont="0" applyFill="0" applyBorder="0" applyAlignment="0" applyProtection="0"/>
    <xf numFmtId="168" fontId="6"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5" fontId="13"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68" fontId="17"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4"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4"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18" fillId="0" borderId="0" applyFont="0" applyFill="0" applyBorder="0" applyAlignment="0" applyProtection="0"/>
    <xf numFmtId="168" fontId="6" fillId="0" borderId="0" applyFont="0" applyFill="0" applyBorder="0" applyAlignment="0" applyProtection="0"/>
    <xf numFmtId="176"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74"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20" fillId="0" borderId="0" applyFont="0" applyFill="0" applyBorder="0" applyAlignment="0" applyProtection="0"/>
    <xf numFmtId="168"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65" fontId="6"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6"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2" fontId="6" fillId="0" borderId="0" applyFont="0" applyFill="0" applyBorder="0" applyAlignment="0" applyProtection="0"/>
    <xf numFmtId="169" fontId="6" fillId="0" borderId="0" applyFont="0" applyFill="0" applyBorder="0" applyAlignment="0" applyProtection="0"/>
    <xf numFmtId="165" fontId="15"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44" fontId="18" fillId="0" borderId="0" applyFont="0" applyFill="0" applyBorder="0" applyAlignment="0" applyProtection="0"/>
    <xf numFmtId="44"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8" fontId="13" fillId="0" borderId="0" applyFont="0" applyFill="0" applyBorder="0" applyAlignment="0" applyProtection="0"/>
    <xf numFmtId="44" fontId="18"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177" fontId="13"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9" fontId="6" fillId="0" borderId="0" applyFont="0" applyFill="0" applyBorder="0" applyAlignment="0" applyProtection="0"/>
    <xf numFmtId="44" fontId="18" fillId="0" borderId="0" applyFont="0" applyFill="0" applyBorder="0" applyAlignment="0" applyProtection="0"/>
    <xf numFmtId="167"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1" fillId="0" borderId="0"/>
    <xf numFmtId="0" fontId="13" fillId="0" borderId="0"/>
    <xf numFmtId="0" fontId="6" fillId="0" borderId="0"/>
    <xf numFmtId="0" fontId="13" fillId="0" borderId="0"/>
    <xf numFmtId="0" fontId="13" fillId="0" borderId="0"/>
    <xf numFmtId="0" fontId="18" fillId="0" borderId="0" applyNumberFormat="0" applyBorder="0" applyAlignment="0"/>
    <xf numFmtId="0" fontId="13" fillId="0" borderId="0"/>
    <xf numFmtId="0" fontId="6" fillId="0" borderId="0"/>
    <xf numFmtId="0" fontId="6" fillId="0" borderId="0"/>
    <xf numFmtId="0" fontId="6" fillId="0" borderId="0"/>
    <xf numFmtId="0" fontId="13" fillId="0" borderId="0"/>
    <xf numFmtId="0" fontId="19" fillId="0" borderId="0"/>
    <xf numFmtId="0" fontId="19" fillId="0" borderId="0"/>
    <xf numFmtId="0" fontId="19" fillId="0" borderId="0"/>
    <xf numFmtId="0" fontId="13" fillId="0" borderId="0"/>
    <xf numFmtId="0" fontId="19" fillId="0" borderId="0"/>
    <xf numFmtId="0" fontId="19" fillId="0" borderId="0"/>
    <xf numFmtId="0" fontId="18" fillId="0" borderId="0" applyNumberFormat="0" applyBorder="0" applyAlignment="0"/>
    <xf numFmtId="0" fontId="18" fillId="0" borderId="0" applyNumberFormat="0" applyBorder="0" applyAlignment="0"/>
    <xf numFmtId="0" fontId="18" fillId="0" borderId="0" applyNumberFormat="0" applyBorder="0" applyAlignment="0"/>
    <xf numFmtId="0" fontId="6" fillId="0" borderId="0"/>
    <xf numFmtId="0" fontId="18" fillId="0" borderId="0" applyNumberFormat="0" applyBorder="0" applyAlignment="0"/>
    <xf numFmtId="0" fontId="6" fillId="0" borderId="0"/>
    <xf numFmtId="0" fontId="6" fillId="0" borderId="0"/>
    <xf numFmtId="0" fontId="6" fillId="0" borderId="0"/>
    <xf numFmtId="0" fontId="6" fillId="0" borderId="0"/>
    <xf numFmtId="0" fontId="13" fillId="0" borderId="0"/>
    <xf numFmtId="0" fontId="13" fillId="0" borderId="0"/>
    <xf numFmtId="0" fontId="18" fillId="9" borderId="7" applyNumberFormat="0" applyFont="0" applyAlignment="0" applyProtection="0"/>
    <xf numFmtId="0" fontId="18" fillId="9" borderId="7" applyNumberFormat="0" applyFont="0" applyAlignment="0" applyProtection="0"/>
    <xf numFmtId="9" fontId="6"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cellStyleXfs>
  <cellXfs count="173">
    <xf numFmtId="0" fontId="0" fillId="0" borderId="0" xfId="0"/>
    <xf numFmtId="0" fontId="0" fillId="0" borderId="0" xfId="0" applyAlignment="1">
      <alignment horizontal="center"/>
    </xf>
    <xf numFmtId="0" fontId="0" fillId="0" borderId="0" xfId="0" applyAlignment="1">
      <alignment horizontal="left" wrapText="1"/>
    </xf>
    <xf numFmtId="0" fontId="0" fillId="0" borderId="1" xfId="0" applyBorder="1" applyAlignment="1">
      <alignment horizontal="center"/>
    </xf>
    <xf numFmtId="0" fontId="1" fillId="2" borderId="1" xfId="0" applyFont="1" applyFill="1" applyBorder="1" applyAlignment="1">
      <alignment horizontal="center"/>
    </xf>
    <xf numFmtId="0" fontId="1" fillId="2" borderId="1" xfId="0" applyFont="1" applyFill="1" applyBorder="1"/>
    <xf numFmtId="164" fontId="1" fillId="2" borderId="1" xfId="0" applyNumberFormat="1" applyFont="1" applyFill="1" applyBorder="1"/>
    <xf numFmtId="0" fontId="0" fillId="0" borderId="1" xfId="0" applyBorder="1" applyAlignment="1">
      <alignment horizontal="left" wrapText="1"/>
    </xf>
    <xf numFmtId="0" fontId="2" fillId="0" borderId="0" xfId="0" applyFont="1" applyBorder="1" applyAlignment="1">
      <alignment vertical="center" wrapText="1"/>
    </xf>
    <xf numFmtId="0" fontId="2" fillId="2" borderId="0" xfId="0" applyFont="1" applyFill="1" applyBorder="1" applyAlignment="1">
      <alignment vertical="center" wrapText="1"/>
    </xf>
    <xf numFmtId="0" fontId="0" fillId="2" borderId="0" xfId="0" applyFill="1"/>
    <xf numFmtId="0" fontId="0" fillId="2" borderId="0" xfId="0" applyFill="1" applyAlignment="1">
      <alignment horizontal="left"/>
    </xf>
    <xf numFmtId="0" fontId="0" fillId="2" borderId="0" xfId="0" applyFill="1" applyAlignment="1">
      <alignment horizontal="center"/>
    </xf>
    <xf numFmtId="0" fontId="4" fillId="2" borderId="0" xfId="0" applyFont="1" applyFill="1" applyAlignment="1">
      <alignment horizontal="right"/>
    </xf>
    <xf numFmtId="10" fontId="4" fillId="2" borderId="0" xfId="0" applyNumberFormat="1" applyFont="1" applyFill="1"/>
    <xf numFmtId="0" fontId="1" fillId="2" borderId="1" xfId="0" applyFont="1" applyFill="1" applyBorder="1" applyAlignment="1">
      <alignment horizontal="left"/>
    </xf>
    <xf numFmtId="0" fontId="0" fillId="2" borderId="1" xfId="0" applyFill="1" applyBorder="1" applyAlignment="1">
      <alignment horizontal="left"/>
    </xf>
    <xf numFmtId="0" fontId="0" fillId="2" borderId="1" xfId="0" applyFill="1" applyBorder="1" applyAlignment="1">
      <alignment horizontal="center"/>
    </xf>
    <xf numFmtId="0" fontId="0" fillId="2" borderId="1" xfId="0" applyFill="1" applyBorder="1"/>
    <xf numFmtId="164" fontId="0" fillId="2" borderId="1" xfId="0" applyNumberFormat="1" applyFill="1" applyBorder="1"/>
    <xf numFmtId="0" fontId="1" fillId="2" borderId="1" xfId="0" applyFont="1" applyFill="1" applyBorder="1" applyAlignment="1">
      <alignment horizontal="right"/>
    </xf>
    <xf numFmtId="0" fontId="4" fillId="2" borderId="1" xfId="0" applyFont="1" applyFill="1" applyBorder="1" applyAlignment="1">
      <alignment horizontal="right"/>
    </xf>
    <xf numFmtId="10" fontId="4" fillId="2" borderId="1" xfId="0" applyNumberFormat="1" applyFont="1" applyFill="1" applyBorder="1"/>
    <xf numFmtId="0" fontId="0" fillId="0" borderId="0" xfId="0" applyAlignment="1">
      <alignment horizontal="righ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4" fontId="0" fillId="0" borderId="1" xfId="0" applyNumberFormat="1" applyBorder="1" applyAlignment="1">
      <alignment horizontal="right" vertical="center"/>
    </xf>
    <xf numFmtId="0" fontId="9" fillId="5" borderId="1" xfId="0" applyFont="1" applyFill="1" applyBorder="1" applyAlignment="1">
      <alignment horizontal="center" vertical="center"/>
    </xf>
    <xf numFmtId="44" fontId="9" fillId="5" borderId="1" xfId="0" applyNumberFormat="1" applyFont="1" applyFill="1" applyBorder="1" applyAlignment="1">
      <alignment vertical="center"/>
    </xf>
    <xf numFmtId="44" fontId="11" fillId="6" borderId="1" xfId="1" applyNumberFormat="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xf>
    <xf numFmtId="44" fontId="12" fillId="0" borderId="1" xfId="3" applyNumberFormat="1" applyFont="1" applyFill="1" applyBorder="1" applyAlignment="1">
      <alignment horizontal="center" vertical="center"/>
    </xf>
    <xf numFmtId="44" fontId="12" fillId="0" borderId="1" xfId="1" applyNumberFormat="1" applyFont="1" applyFill="1" applyBorder="1" applyAlignment="1">
      <alignment vertical="center"/>
    </xf>
    <xf numFmtId="0" fontId="11" fillId="6" borderId="1" xfId="1" applyFont="1" applyFill="1" applyBorder="1" applyAlignment="1">
      <alignment horizontal="center" vertical="center" wrapText="1"/>
    </xf>
    <xf numFmtId="44" fontId="11" fillId="6" borderId="1" xfId="1" applyNumberFormat="1" applyFont="1" applyFill="1" applyBorder="1" applyAlignment="1">
      <alignment vertical="center"/>
    </xf>
    <xf numFmtId="0" fontId="12" fillId="0" borderId="1" xfId="1" applyFont="1" applyFill="1" applyBorder="1" applyAlignment="1">
      <alignment vertical="center" wrapText="1"/>
    </xf>
    <xf numFmtId="0" fontId="12" fillId="0" borderId="1" xfId="1" applyFont="1" applyFill="1" applyBorder="1" applyAlignment="1">
      <alignment horizontal="left" vertical="center" wrapText="1"/>
    </xf>
    <xf numFmtId="0" fontId="10" fillId="0" borderId="1" xfId="0" applyFont="1" applyFill="1" applyBorder="1" applyAlignment="1">
      <alignment vertical="center" wrapText="1"/>
    </xf>
    <xf numFmtId="168" fontId="12" fillId="0" borderId="1" xfId="4" applyNumberFormat="1" applyFont="1" applyFill="1" applyBorder="1" applyAlignment="1">
      <alignment horizontal="center" vertical="center"/>
    </xf>
    <xf numFmtId="44" fontId="12" fillId="0" borderId="1" xfId="0" applyNumberFormat="1" applyFont="1" applyFill="1" applyBorder="1" applyAlignment="1">
      <alignment horizontal="right" vertical="center"/>
    </xf>
    <xf numFmtId="0" fontId="9" fillId="6" borderId="1" xfId="0" applyFont="1" applyFill="1" applyBorder="1" applyAlignment="1">
      <alignment horizontal="center" vertical="center"/>
    </xf>
    <xf numFmtId="0" fontId="11" fillId="6" borderId="1" xfId="0" applyFont="1" applyFill="1" applyBorder="1" applyAlignment="1">
      <alignment horizontal="left" vertical="center" wrapText="1"/>
    </xf>
    <xf numFmtId="0" fontId="11" fillId="6" borderId="1" xfId="0" applyFont="1" applyFill="1" applyBorder="1" applyAlignment="1">
      <alignment horizontal="center" vertical="center"/>
    </xf>
    <xf numFmtId="44" fontId="11" fillId="6"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44" fontId="12" fillId="0" borderId="1" xfId="5"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xf>
    <xf numFmtId="0" fontId="14" fillId="6" borderId="1" xfId="0" applyFont="1" applyFill="1" applyBorder="1" applyAlignment="1">
      <alignment vertical="center"/>
    </xf>
    <xf numFmtId="0" fontId="12" fillId="0"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vertical="center" wrapText="1"/>
    </xf>
    <xf numFmtId="44" fontId="11" fillId="5" borderId="1" xfId="0" applyNumberFormat="1" applyFont="1" applyFill="1" applyBorder="1" applyAlignment="1">
      <alignment horizontal="center" vertical="center" wrapText="1"/>
    </xf>
    <xf numFmtId="0" fontId="9" fillId="5" borderId="2" xfId="0" applyFont="1" applyFill="1" applyBorder="1" applyAlignment="1">
      <alignment vertical="center"/>
    </xf>
    <xf numFmtId="0" fontId="9" fillId="5" borderId="3" xfId="0" applyFont="1" applyFill="1" applyBorder="1" applyAlignment="1">
      <alignment vertical="center"/>
    </xf>
    <xf numFmtId="0" fontId="9" fillId="5" borderId="4" xfId="0" applyFont="1" applyFill="1" applyBorder="1" applyAlignment="1">
      <alignment vertical="center"/>
    </xf>
    <xf numFmtId="44" fontId="9" fillId="5" borderId="1" xfId="0" applyNumberFormat="1" applyFont="1" applyFill="1" applyBorder="1" applyAlignment="1">
      <alignment horizontal="center" vertical="center"/>
    </xf>
    <xf numFmtId="0" fontId="11" fillId="5" borderId="2" xfId="0" applyFont="1" applyFill="1" applyBorder="1" applyAlignment="1">
      <alignment vertical="center" wrapText="1"/>
    </xf>
    <xf numFmtId="0" fontId="11" fillId="5" borderId="3" xfId="0" applyFont="1" applyFill="1" applyBorder="1" applyAlignment="1">
      <alignment vertical="center" wrapText="1"/>
    </xf>
    <xf numFmtId="0" fontId="11" fillId="5" borderId="4" xfId="0" applyFont="1" applyFill="1" applyBorder="1" applyAlignment="1">
      <alignment vertical="center" wrapText="1"/>
    </xf>
    <xf numFmtId="0" fontId="10" fillId="2" borderId="1" xfId="0" applyFont="1" applyFill="1" applyBorder="1" applyAlignment="1">
      <alignment horizontal="center" vertical="center"/>
    </xf>
    <xf numFmtId="164" fontId="8" fillId="0" borderId="1" xfId="0" applyNumberFormat="1" applyFont="1" applyFill="1" applyBorder="1"/>
    <xf numFmtId="0" fontId="0" fillId="0" borderId="1" xfId="0" applyFill="1" applyBorder="1" applyAlignment="1">
      <alignment horizontal="left" wrapText="1"/>
    </xf>
    <xf numFmtId="0" fontId="0" fillId="0" borderId="1" xfId="0" applyFill="1" applyBorder="1" applyAlignment="1">
      <alignment horizontal="center"/>
    </xf>
    <xf numFmtId="164" fontId="0" fillId="0" borderId="1" xfId="0" applyNumberFormat="1" applyFill="1" applyBorder="1" applyAlignment="1">
      <alignment horizontal="right" vertical="center"/>
    </xf>
    <xf numFmtId="0" fontId="0" fillId="0" borderId="1" xfId="0" applyFill="1" applyBorder="1" applyAlignment="1">
      <alignment horizontal="left" vertical="center"/>
    </xf>
    <xf numFmtId="0" fontId="0" fillId="0" borderId="1" xfId="0" applyFill="1" applyBorder="1" applyAlignment="1">
      <alignment horizontal="center" vertical="center"/>
    </xf>
    <xf numFmtId="164" fontId="0" fillId="0" borderId="1" xfId="0" applyNumberFormat="1" applyFill="1" applyBorder="1" applyAlignment="1">
      <alignment vertical="center"/>
    </xf>
    <xf numFmtId="2" fontId="12" fillId="0" borderId="1" xfId="1" applyNumberFormat="1" applyFont="1" applyFill="1" applyBorder="1" applyAlignment="1">
      <alignment horizontal="center" vertical="center"/>
    </xf>
    <xf numFmtId="2" fontId="11" fillId="7" borderId="1" xfId="1" applyNumberFormat="1" applyFont="1" applyFill="1" applyBorder="1" applyAlignment="1">
      <alignment vertical="center"/>
    </xf>
    <xf numFmtId="1" fontId="11" fillId="7" borderId="1" xfId="5" applyNumberFormat="1" applyFont="1" applyFill="1" applyBorder="1" applyAlignment="1">
      <alignment horizontal="center" vertical="center" wrapText="1"/>
    </xf>
    <xf numFmtId="2" fontId="11" fillId="7" borderId="1" xfId="0" applyNumberFormat="1" applyFont="1" applyFill="1" applyBorder="1" applyAlignment="1">
      <alignment horizontal="center" vertical="center"/>
    </xf>
    <xf numFmtId="0" fontId="14" fillId="7" borderId="1" xfId="0" applyFont="1" applyFill="1" applyBorder="1" applyAlignment="1">
      <alignment vertical="center"/>
    </xf>
    <xf numFmtId="0" fontId="12" fillId="0" borderId="5" xfId="1" applyFont="1" applyFill="1" applyBorder="1" applyAlignment="1">
      <alignment horizontal="center" vertical="center"/>
    </xf>
    <xf numFmtId="2" fontId="12" fillId="0" borderId="5" xfId="1" applyNumberFormat="1" applyFont="1" applyFill="1" applyBorder="1" applyAlignment="1">
      <alignment horizontal="center" vertical="center"/>
    </xf>
    <xf numFmtId="44" fontId="12" fillId="0" borderId="5" xfId="3" applyNumberFormat="1" applyFont="1" applyFill="1" applyBorder="1" applyAlignment="1">
      <alignment horizontal="center" vertical="center"/>
    </xf>
    <xf numFmtId="2" fontId="11" fillId="7" borderId="6" xfId="1" applyNumberFormat="1" applyFont="1" applyFill="1" applyBorder="1" applyAlignment="1">
      <alignment vertical="center"/>
    </xf>
    <xf numFmtId="44" fontId="11" fillId="6" borderId="6" xfId="1" applyNumberFormat="1" applyFont="1" applyFill="1" applyBorder="1" applyAlignment="1">
      <alignment horizontal="center" vertical="center"/>
    </xf>
    <xf numFmtId="44" fontId="11" fillId="6" borderId="6" xfId="1" applyNumberFormat="1" applyFont="1" applyFill="1" applyBorder="1" applyAlignment="1">
      <alignment vertical="center"/>
    </xf>
    <xf numFmtId="4" fontId="10" fillId="0" borderId="1" xfId="0" applyNumberFormat="1" applyFont="1" applyFill="1" applyBorder="1" applyAlignment="1">
      <alignment horizontal="center" vertical="center"/>
    </xf>
    <xf numFmtId="4" fontId="12" fillId="0" borderId="1" xfId="4" applyNumberFormat="1" applyFont="1" applyFill="1" applyBorder="1" applyAlignment="1">
      <alignment horizontal="center" vertical="center"/>
    </xf>
    <xf numFmtId="44" fontId="12" fillId="0" borderId="1" xfId="1" applyNumberFormat="1" applyFont="1" applyFill="1" applyBorder="1" applyAlignment="1">
      <alignment horizontal="center" vertical="center"/>
    </xf>
    <xf numFmtId="4" fontId="10" fillId="2" borderId="1" xfId="0" applyNumberFormat="1" applyFont="1" applyFill="1" applyBorder="1" applyAlignment="1">
      <alignment horizontal="center" vertical="center"/>
    </xf>
    <xf numFmtId="0" fontId="11" fillId="6" borderId="1" xfId="0" applyFont="1" applyFill="1" applyBorder="1" applyAlignment="1">
      <alignment vertical="center" wrapText="1"/>
    </xf>
    <xf numFmtId="164" fontId="10" fillId="2" borderId="1" xfId="0" applyNumberFormat="1" applyFont="1" applyFill="1" applyBorder="1" applyAlignment="1">
      <alignment horizontal="center" vertical="center"/>
    </xf>
    <xf numFmtId="4" fontId="10" fillId="0" borderId="1" xfId="0" applyNumberFormat="1" applyFont="1" applyFill="1" applyBorder="1" applyAlignment="1">
      <alignment vertical="center"/>
    </xf>
    <xf numFmtId="164" fontId="10" fillId="2" borderId="1" xfId="0" applyNumberFormat="1" applyFont="1" applyFill="1" applyBorder="1" applyAlignment="1">
      <alignment vertical="center"/>
    </xf>
    <xf numFmtId="44" fontId="10" fillId="0" borderId="1" xfId="0" applyNumberFormat="1" applyFont="1" applyFill="1" applyBorder="1" applyAlignment="1">
      <alignment vertical="center"/>
    </xf>
    <xf numFmtId="44" fontId="12" fillId="0" borderId="1" xfId="0" applyNumberFormat="1" applyFont="1" applyFill="1" applyBorder="1" applyAlignment="1">
      <alignment vertical="center" wrapText="1"/>
    </xf>
    <xf numFmtId="0" fontId="10" fillId="0" borderId="1" xfId="0" applyFont="1" applyBorder="1" applyAlignment="1">
      <alignment vertical="center"/>
    </xf>
    <xf numFmtId="44" fontId="10" fillId="0" borderId="1" xfId="0" applyNumberFormat="1" applyFont="1" applyBorder="1" applyAlignment="1">
      <alignment vertical="center"/>
    </xf>
    <xf numFmtId="49" fontId="10" fillId="0" borderId="1" xfId="0" applyNumberFormat="1" applyFont="1" applyFill="1" applyBorder="1" applyAlignment="1">
      <alignment horizontal="center" vertical="center"/>
    </xf>
    <xf numFmtId="44" fontId="12" fillId="2" borderId="1" xfId="5" applyNumberFormat="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1" applyFont="1" applyFill="1" applyBorder="1" applyAlignment="1">
      <alignment horizontal="center" vertical="center"/>
    </xf>
    <xf numFmtId="2" fontId="12" fillId="2" borderId="1" xfId="1" applyNumberFormat="1" applyFont="1" applyFill="1" applyBorder="1" applyAlignment="1">
      <alignment horizontal="center" vertical="center"/>
    </xf>
    <xf numFmtId="44" fontId="12" fillId="2" borderId="1" xfId="3" applyNumberFormat="1" applyFont="1" applyFill="1" applyBorder="1" applyAlignment="1">
      <alignment horizontal="center" vertical="center"/>
    </xf>
    <xf numFmtId="0" fontId="12" fillId="2" borderId="6" xfId="0" applyFont="1" applyFill="1" applyBorder="1" applyAlignment="1">
      <alignment vertical="center" wrapText="1"/>
    </xf>
    <xf numFmtId="0" fontId="12" fillId="2" borderId="6" xfId="1" applyFont="1" applyFill="1" applyBorder="1" applyAlignment="1">
      <alignment horizontal="center" vertical="center"/>
    </xf>
    <xf numFmtId="2" fontId="12" fillId="2" borderId="6" xfId="1" applyNumberFormat="1" applyFont="1" applyFill="1" applyBorder="1" applyAlignment="1">
      <alignment horizontal="center" vertical="center"/>
    </xf>
    <xf numFmtId="44" fontId="12" fillId="2" borderId="6" xfId="3" applyNumberFormat="1" applyFont="1" applyFill="1" applyBorder="1" applyAlignment="1">
      <alignment horizontal="center" vertical="center"/>
    </xf>
    <xf numFmtId="0" fontId="12" fillId="2" borderId="1" xfId="1" applyFont="1" applyFill="1" applyBorder="1" applyAlignment="1">
      <alignment horizontal="left" vertical="center" wrapText="1"/>
    </xf>
    <xf numFmtId="49" fontId="10" fillId="2" borderId="1" xfId="0" applyNumberFormat="1" applyFont="1" applyFill="1" applyBorder="1" applyAlignment="1">
      <alignment horizontal="center" vertical="center"/>
    </xf>
    <xf numFmtId="0" fontId="10" fillId="2" borderId="1" xfId="0" applyFont="1" applyFill="1" applyBorder="1" applyAlignment="1">
      <alignment vertical="center" wrapText="1"/>
    </xf>
    <xf numFmtId="44" fontId="12" fillId="2" borderId="1" xfId="1" applyNumberFormat="1" applyFont="1" applyFill="1" applyBorder="1" applyAlignment="1">
      <alignment horizontal="center" vertical="center"/>
    </xf>
    <xf numFmtId="0" fontId="12" fillId="2" borderId="1" xfId="0" applyFont="1" applyFill="1" applyBorder="1" applyAlignment="1">
      <alignment horizontal="center" vertical="center"/>
    </xf>
    <xf numFmtId="2" fontId="12" fillId="2" borderId="1" xfId="0" applyNumberFormat="1" applyFont="1" applyFill="1" applyBorder="1" applyAlignment="1">
      <alignment horizontal="center" vertical="center"/>
    </xf>
    <xf numFmtId="44" fontId="12" fillId="2" borderId="1" xfId="0" applyNumberFormat="1" applyFont="1" applyFill="1" applyBorder="1" applyAlignment="1">
      <alignment vertical="center" wrapText="1"/>
    </xf>
    <xf numFmtId="0" fontId="11" fillId="6" borderId="1" xfId="1" applyFont="1" applyFill="1" applyBorder="1" applyAlignment="1">
      <alignment horizontal="center" vertical="center"/>
    </xf>
    <xf numFmtId="0" fontId="10" fillId="0" borderId="0" xfId="0" applyFont="1" applyAlignment="1">
      <alignment vertical="center"/>
    </xf>
    <xf numFmtId="169" fontId="10" fillId="0" borderId="0" xfId="6" applyFont="1" applyAlignment="1">
      <alignment vertical="center"/>
    </xf>
    <xf numFmtId="171" fontId="10" fillId="0" borderId="0" xfId="0" applyNumberFormat="1" applyFont="1" applyAlignment="1">
      <alignment vertical="center"/>
    </xf>
    <xf numFmtId="0" fontId="11" fillId="6" borderId="1" xfId="1" applyFont="1" applyFill="1" applyBorder="1" applyAlignment="1">
      <alignment horizontal="left" vertical="center"/>
    </xf>
    <xf numFmtId="0" fontId="12" fillId="0" borderId="1" xfId="1" applyFont="1" applyFill="1" applyBorder="1" applyAlignment="1">
      <alignment vertical="center"/>
    </xf>
    <xf numFmtId="0" fontId="11" fillId="6" borderId="1" xfId="1" applyFont="1" applyFill="1" applyBorder="1" applyAlignment="1">
      <alignment vertical="center"/>
    </xf>
    <xf numFmtId="171" fontId="10" fillId="0" borderId="0" xfId="0" applyNumberFormat="1" applyFont="1" applyFill="1" applyAlignment="1">
      <alignment vertical="center"/>
    </xf>
    <xf numFmtId="0" fontId="10" fillId="0" borderId="0" xfId="0" applyFont="1" applyFill="1" applyAlignment="1">
      <alignment vertical="center"/>
    </xf>
    <xf numFmtId="0" fontId="10" fillId="0" borderId="0" xfId="2" applyNumberFormat="1" applyFont="1" applyFill="1" applyAlignment="1">
      <alignment vertical="center"/>
    </xf>
    <xf numFmtId="0" fontId="10" fillId="0" borderId="0" xfId="7" applyNumberFormat="1" applyFont="1" applyFill="1" applyAlignment="1">
      <alignment vertical="center"/>
    </xf>
    <xf numFmtId="2" fontId="10" fillId="0" borderId="0" xfId="0" applyNumberFormat="1" applyFont="1" applyFill="1" applyAlignment="1">
      <alignment vertical="center"/>
    </xf>
    <xf numFmtId="2" fontId="10" fillId="0" borderId="0" xfId="0" applyNumberFormat="1" applyFont="1" applyAlignment="1">
      <alignment vertical="center"/>
    </xf>
    <xf numFmtId="0" fontId="10" fillId="0" borderId="0" xfId="7" applyNumberFormat="1" applyFont="1" applyAlignment="1">
      <alignment vertical="center"/>
    </xf>
    <xf numFmtId="0" fontId="10" fillId="0" borderId="0" xfId="0" applyNumberFormat="1" applyFont="1" applyAlignment="1">
      <alignment vertical="center"/>
    </xf>
    <xf numFmtId="0" fontId="12" fillId="0" borderId="5" xfId="1" applyFont="1" applyFill="1" applyBorder="1" applyAlignment="1">
      <alignment vertical="center"/>
    </xf>
    <xf numFmtId="0" fontId="11" fillId="6" borderId="6" xfId="1" applyFont="1" applyFill="1" applyBorder="1" applyAlignment="1">
      <alignment vertical="center"/>
    </xf>
    <xf numFmtId="169" fontId="10" fillId="0" borderId="0" xfId="6" applyFont="1" applyFill="1" applyAlignment="1">
      <alignment vertical="center"/>
    </xf>
    <xf numFmtId="169" fontId="9" fillId="0" borderId="0" xfId="6" applyFont="1" applyAlignment="1">
      <alignment vertical="center"/>
    </xf>
    <xf numFmtId="0" fontId="9" fillId="0" borderId="0" xfId="0" applyFont="1" applyAlignment="1">
      <alignment vertical="center"/>
    </xf>
    <xf numFmtId="0" fontId="9" fillId="3" borderId="1" xfId="0" applyFont="1" applyFill="1" applyBorder="1" applyAlignment="1">
      <alignment vertical="center" wrapText="1"/>
    </xf>
    <xf numFmtId="0" fontId="9" fillId="3" borderId="1" xfId="0" applyFont="1" applyFill="1" applyBorder="1" applyAlignment="1">
      <alignment horizontal="center" vertical="center"/>
    </xf>
    <xf numFmtId="4" fontId="9" fillId="3" borderId="1" xfId="0" applyNumberFormat="1" applyFont="1" applyFill="1" applyBorder="1" applyAlignment="1">
      <alignment vertical="center"/>
    </xf>
    <xf numFmtId="0" fontId="9" fillId="3" borderId="1" xfId="0" applyFont="1" applyFill="1" applyBorder="1" applyAlignment="1">
      <alignment vertical="center"/>
    </xf>
    <xf numFmtId="0" fontId="10" fillId="2" borderId="1" xfId="0" applyFont="1" applyFill="1" applyBorder="1" applyAlignment="1">
      <alignment vertical="center"/>
    </xf>
    <xf numFmtId="0" fontId="10" fillId="0" borderId="0" xfId="0" applyFont="1" applyAlignment="1">
      <alignment horizontal="center" vertical="center"/>
    </xf>
    <xf numFmtId="4" fontId="10" fillId="0" borderId="0" xfId="0" applyNumberFormat="1" applyFont="1" applyAlignment="1">
      <alignment vertical="center"/>
    </xf>
    <xf numFmtId="49" fontId="9" fillId="3" borderId="1" xfId="0" applyNumberFormat="1" applyFont="1" applyFill="1" applyBorder="1" applyAlignment="1">
      <alignment horizontal="center" vertical="center"/>
    </xf>
    <xf numFmtId="44" fontId="9" fillId="6" borderId="1" xfId="0" applyNumberFormat="1" applyFont="1" applyFill="1" applyBorder="1" applyAlignment="1">
      <alignment vertical="center"/>
    </xf>
    <xf numFmtId="172" fontId="10" fillId="0" borderId="0" xfId="6" applyNumberFormat="1" applyFont="1" applyAlignment="1">
      <alignment vertical="center"/>
    </xf>
    <xf numFmtId="44" fontId="10" fillId="0" borderId="0" xfId="0" applyNumberFormat="1" applyFont="1" applyAlignment="1">
      <alignment vertical="center"/>
    </xf>
    <xf numFmtId="0" fontId="10" fillId="8" borderId="1" xfId="0" applyFont="1" applyFill="1" applyBorder="1" applyAlignment="1">
      <alignment vertical="center"/>
    </xf>
    <xf numFmtId="2" fontId="12" fillId="8" borderId="1" xfId="0" applyNumberFormat="1" applyFont="1" applyFill="1" applyBorder="1" applyAlignment="1">
      <alignment horizontal="center" vertical="center"/>
    </xf>
    <xf numFmtId="44" fontId="10" fillId="8" borderId="1" xfId="0" applyNumberFormat="1" applyFont="1" applyFill="1" applyBorder="1" applyAlignment="1">
      <alignment vertical="center"/>
    </xf>
    <xf numFmtId="0" fontId="9" fillId="8" borderId="1" xfId="0" applyFont="1" applyFill="1" applyBorder="1" applyAlignment="1">
      <alignment vertical="center"/>
    </xf>
    <xf numFmtId="44" fontId="9" fillId="8" borderId="1" xfId="0" applyNumberFormat="1" applyFont="1" applyFill="1" applyBorder="1" applyAlignment="1">
      <alignment vertical="center"/>
    </xf>
    <xf numFmtId="10" fontId="9" fillId="8" borderId="1" xfId="0" applyNumberFormat="1" applyFont="1" applyFill="1" applyBorder="1" applyAlignment="1">
      <alignment horizontal="center" vertical="center"/>
    </xf>
    <xf numFmtId="169" fontId="10" fillId="4" borderId="0" xfId="6" applyFont="1" applyFill="1" applyAlignment="1">
      <alignment vertical="center"/>
    </xf>
    <xf numFmtId="10" fontId="10" fillId="0" borderId="0" xfId="0" applyNumberFormat="1" applyFont="1" applyAlignment="1">
      <alignment vertical="center"/>
    </xf>
    <xf numFmtId="164" fontId="10" fillId="0" borderId="1"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xf>
    <xf numFmtId="10" fontId="10" fillId="0" borderId="1" xfId="0" applyNumberFormat="1" applyFont="1" applyBorder="1" applyAlignment="1">
      <alignment horizontal="center" vertical="center"/>
    </xf>
    <xf numFmtId="0" fontId="9" fillId="8" borderId="1" xfId="0" applyFont="1" applyFill="1" applyBorder="1" applyAlignment="1">
      <alignment vertical="center" wrapText="1"/>
    </xf>
    <xf numFmtId="10" fontId="10" fillId="8" borderId="1" xfId="0" applyNumberFormat="1" applyFont="1" applyFill="1" applyBorder="1" applyAlignment="1">
      <alignment horizontal="center" vertical="center"/>
    </xf>
    <xf numFmtId="9" fontId="9" fillId="8" borderId="1" xfId="0" applyNumberFormat="1" applyFont="1" applyFill="1" applyBorder="1" applyAlignment="1">
      <alignment vertical="center"/>
    </xf>
    <xf numFmtId="44" fontId="9" fillId="3" borderId="1" xfId="0" applyNumberFormat="1" applyFont="1" applyFill="1" applyBorder="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xf>
    <xf numFmtId="0" fontId="3" fillId="2" borderId="0" xfId="0" applyFont="1" applyFill="1" applyAlignment="1">
      <alignment horizontal="center" vertical="center"/>
    </xf>
    <xf numFmtId="0" fontId="0" fillId="2" borderId="0" xfId="0" applyFill="1" applyAlignment="1">
      <alignment horizontal="center" vertical="center"/>
    </xf>
  </cellXfs>
  <cellStyles count="5883">
    <cellStyle name="=C:\WINNT35\SYSTEM32\COMMAND.COM" xfId="11"/>
    <cellStyle name="Hipervínculo 2" xfId="12"/>
    <cellStyle name="Millares [0] 10" xfId="13"/>
    <cellStyle name="Millares [0] 10 2" xfId="14"/>
    <cellStyle name="Millares [0] 10 2 2" xfId="15"/>
    <cellStyle name="Millares [0] 10 2 2 2" xfId="16"/>
    <cellStyle name="Millares [0] 10 2 3" xfId="17"/>
    <cellStyle name="Millares [0] 10 3" xfId="18"/>
    <cellStyle name="Millares [0] 10 3 2" xfId="19"/>
    <cellStyle name="Millares [0] 10 4" xfId="20"/>
    <cellStyle name="Millares [0] 11" xfId="21"/>
    <cellStyle name="Millares [0] 11 2" xfId="22"/>
    <cellStyle name="Millares [0] 11 2 2" xfId="23"/>
    <cellStyle name="Millares [0] 11 3" xfId="24"/>
    <cellStyle name="Millares [0] 12" xfId="25"/>
    <cellStyle name="Millares [0] 12 2" xfId="26"/>
    <cellStyle name="Millares [0] 12 2 2" xfId="27"/>
    <cellStyle name="Millares [0] 12 3" xfId="28"/>
    <cellStyle name="Millares [0] 13" xfId="29"/>
    <cellStyle name="Millares [0] 13 2" xfId="30"/>
    <cellStyle name="Millares [0] 13 2 2" xfId="31"/>
    <cellStyle name="Millares [0] 13 3" xfId="32"/>
    <cellStyle name="Millares [0] 14" xfId="33"/>
    <cellStyle name="Millares [0] 14 2" xfId="34"/>
    <cellStyle name="Millares [0] 15" xfId="35"/>
    <cellStyle name="Millares [0] 16" xfId="36"/>
    <cellStyle name="Millares [0] 17" xfId="37"/>
    <cellStyle name="Millares [0] 2" xfId="38"/>
    <cellStyle name="Millares [0] 2 10" xfId="39"/>
    <cellStyle name="Millares [0] 2 10 2" xfId="40"/>
    <cellStyle name="Millares [0] 2 10 2 2" xfId="41"/>
    <cellStyle name="Millares [0] 2 10 3" xfId="42"/>
    <cellStyle name="Millares [0] 2 11" xfId="43"/>
    <cellStyle name="Millares [0] 2 11 2" xfId="44"/>
    <cellStyle name="Millares [0] 2 11 2 2" xfId="45"/>
    <cellStyle name="Millares [0] 2 11 3" xfId="46"/>
    <cellStyle name="Millares [0] 2 12" xfId="47"/>
    <cellStyle name="Millares [0] 2 12 2" xfId="48"/>
    <cellStyle name="Millares [0] 2 13" xfId="49"/>
    <cellStyle name="Millares [0] 2 14" xfId="50"/>
    <cellStyle name="Millares [0] 2 2" xfId="51"/>
    <cellStyle name="Millares [0] 2 2 10" xfId="52"/>
    <cellStyle name="Millares [0] 2 2 2" xfId="53"/>
    <cellStyle name="Millares [0] 2 2 2 2" xfId="54"/>
    <cellStyle name="Millares [0] 2 2 2 2 2" xfId="55"/>
    <cellStyle name="Millares [0] 2 2 2 2 2 2" xfId="56"/>
    <cellStyle name="Millares [0] 2 2 2 2 2 2 2" xfId="57"/>
    <cellStyle name="Millares [0] 2 2 2 2 2 3" xfId="58"/>
    <cellStyle name="Millares [0] 2 2 2 2 3" xfId="59"/>
    <cellStyle name="Millares [0] 2 2 2 2 3 2" xfId="60"/>
    <cellStyle name="Millares [0] 2 2 2 2 4" xfId="61"/>
    <cellStyle name="Millares [0] 2 2 2 3" xfId="62"/>
    <cellStyle name="Millares [0] 2 2 2 3 2" xfId="63"/>
    <cellStyle name="Millares [0] 2 2 2 3 2 2" xfId="64"/>
    <cellStyle name="Millares [0] 2 2 2 3 3" xfId="65"/>
    <cellStyle name="Millares [0] 2 2 2 4" xfId="66"/>
    <cellStyle name="Millares [0] 2 2 2 4 2" xfId="67"/>
    <cellStyle name="Millares [0] 2 2 2 5" xfId="68"/>
    <cellStyle name="Millares [0] 2 2 3" xfId="69"/>
    <cellStyle name="Millares [0] 2 2 3 2" xfId="70"/>
    <cellStyle name="Millares [0] 2 2 3 2 2" xfId="71"/>
    <cellStyle name="Millares [0] 2 2 3 2 2 2" xfId="72"/>
    <cellStyle name="Millares [0] 2 2 3 2 2 2 2" xfId="73"/>
    <cellStyle name="Millares [0] 2 2 3 2 2 3" xfId="74"/>
    <cellStyle name="Millares [0] 2 2 3 2 3" xfId="75"/>
    <cellStyle name="Millares [0] 2 2 3 2 3 2" xfId="76"/>
    <cellStyle name="Millares [0] 2 2 3 2 4" xfId="77"/>
    <cellStyle name="Millares [0] 2 2 3 3" xfId="78"/>
    <cellStyle name="Millares [0] 2 2 3 3 2" xfId="79"/>
    <cellStyle name="Millares [0] 2 2 3 3 2 2" xfId="80"/>
    <cellStyle name="Millares [0] 2 2 3 3 3" xfId="81"/>
    <cellStyle name="Millares [0] 2 2 3 4" xfId="82"/>
    <cellStyle name="Millares [0] 2 2 3 4 2" xfId="83"/>
    <cellStyle name="Millares [0] 2 2 3 5" xfId="84"/>
    <cellStyle name="Millares [0] 2 2 4" xfId="85"/>
    <cellStyle name="Millares [0] 2 2 4 2" xfId="86"/>
    <cellStyle name="Millares [0] 2 2 4 2 2" xfId="87"/>
    <cellStyle name="Millares [0] 2 2 4 2 2 2" xfId="88"/>
    <cellStyle name="Millares [0] 2 2 4 2 3" xfId="89"/>
    <cellStyle name="Millares [0] 2 2 4 3" xfId="90"/>
    <cellStyle name="Millares [0] 2 2 4 3 2" xfId="91"/>
    <cellStyle name="Millares [0] 2 2 4 4" xfId="92"/>
    <cellStyle name="Millares [0] 2 2 5" xfId="93"/>
    <cellStyle name="Millares [0] 2 2 5 2" xfId="94"/>
    <cellStyle name="Millares [0] 2 2 5 2 2" xfId="95"/>
    <cellStyle name="Millares [0] 2 2 5 2 2 2" xfId="96"/>
    <cellStyle name="Millares [0] 2 2 5 2 3" xfId="97"/>
    <cellStyle name="Millares [0] 2 2 5 3" xfId="98"/>
    <cellStyle name="Millares [0] 2 2 5 3 2" xfId="99"/>
    <cellStyle name="Millares [0] 2 2 5 4" xfId="100"/>
    <cellStyle name="Millares [0] 2 2 6" xfId="101"/>
    <cellStyle name="Millares [0] 2 2 6 2" xfId="102"/>
    <cellStyle name="Millares [0] 2 2 6 2 2" xfId="103"/>
    <cellStyle name="Millares [0] 2 2 6 3" xfId="104"/>
    <cellStyle name="Millares [0] 2 2 7" xfId="105"/>
    <cellStyle name="Millares [0] 2 2 7 2" xfId="106"/>
    <cellStyle name="Millares [0] 2 2 7 2 2" xfId="107"/>
    <cellStyle name="Millares [0] 2 2 7 3" xfId="108"/>
    <cellStyle name="Millares [0] 2 2 8" xfId="109"/>
    <cellStyle name="Millares [0] 2 2 8 2" xfId="110"/>
    <cellStyle name="Millares [0] 2 2 9" xfId="111"/>
    <cellStyle name="Millares [0] 2 3" xfId="112"/>
    <cellStyle name="Millares [0] 2 3 2" xfId="113"/>
    <cellStyle name="Millares [0] 2 3 2 2" xfId="114"/>
    <cellStyle name="Millares [0] 2 3 2 2 2" xfId="115"/>
    <cellStyle name="Millares [0] 2 3 2 2 2 2" xfId="116"/>
    <cellStyle name="Millares [0] 2 3 2 2 2 2 2" xfId="117"/>
    <cellStyle name="Millares [0] 2 3 2 2 2 3" xfId="118"/>
    <cellStyle name="Millares [0] 2 3 2 2 3" xfId="119"/>
    <cellStyle name="Millares [0] 2 3 2 2 3 2" xfId="120"/>
    <cellStyle name="Millares [0] 2 3 2 2 4" xfId="121"/>
    <cellStyle name="Millares [0] 2 3 2 3" xfId="122"/>
    <cellStyle name="Millares [0] 2 3 2 3 2" xfId="123"/>
    <cellStyle name="Millares [0] 2 3 2 3 2 2" xfId="124"/>
    <cellStyle name="Millares [0] 2 3 2 3 3" xfId="125"/>
    <cellStyle name="Millares [0] 2 3 2 4" xfId="126"/>
    <cellStyle name="Millares [0] 2 3 2 4 2" xfId="127"/>
    <cellStyle name="Millares [0] 2 3 2 5" xfId="128"/>
    <cellStyle name="Millares [0] 2 3 3" xfId="129"/>
    <cellStyle name="Millares [0] 2 3 3 2" xfId="130"/>
    <cellStyle name="Millares [0] 2 3 3 2 2" xfId="131"/>
    <cellStyle name="Millares [0] 2 3 3 2 2 2" xfId="132"/>
    <cellStyle name="Millares [0] 2 3 3 2 2 2 2" xfId="133"/>
    <cellStyle name="Millares [0] 2 3 3 2 2 3" xfId="134"/>
    <cellStyle name="Millares [0] 2 3 3 2 3" xfId="135"/>
    <cellStyle name="Millares [0] 2 3 3 2 3 2" xfId="136"/>
    <cellStyle name="Millares [0] 2 3 3 2 4" xfId="137"/>
    <cellStyle name="Millares [0] 2 3 3 3" xfId="138"/>
    <cellStyle name="Millares [0] 2 3 3 3 2" xfId="139"/>
    <cellStyle name="Millares [0] 2 3 3 3 2 2" xfId="140"/>
    <cellStyle name="Millares [0] 2 3 3 3 3" xfId="141"/>
    <cellStyle name="Millares [0] 2 3 3 4" xfId="142"/>
    <cellStyle name="Millares [0] 2 3 3 4 2" xfId="143"/>
    <cellStyle name="Millares [0] 2 3 3 5" xfId="144"/>
    <cellStyle name="Millares [0] 2 3 4" xfId="145"/>
    <cellStyle name="Millares [0] 2 3 4 2" xfId="146"/>
    <cellStyle name="Millares [0] 2 3 4 2 2" xfId="147"/>
    <cellStyle name="Millares [0] 2 3 4 2 2 2" xfId="148"/>
    <cellStyle name="Millares [0] 2 3 4 2 3" xfId="149"/>
    <cellStyle name="Millares [0] 2 3 4 3" xfId="150"/>
    <cellStyle name="Millares [0] 2 3 4 3 2" xfId="151"/>
    <cellStyle name="Millares [0] 2 3 4 4" xfId="152"/>
    <cellStyle name="Millares [0] 2 3 5" xfId="153"/>
    <cellStyle name="Millares [0] 2 3 5 2" xfId="154"/>
    <cellStyle name="Millares [0] 2 3 5 2 2" xfId="155"/>
    <cellStyle name="Millares [0] 2 3 5 3" xfId="156"/>
    <cellStyle name="Millares [0] 2 3 6" xfId="157"/>
    <cellStyle name="Millares [0] 2 3 6 2" xfId="158"/>
    <cellStyle name="Millares [0] 2 3 7" xfId="159"/>
    <cellStyle name="Millares [0] 2 3 8" xfId="160"/>
    <cellStyle name="Millares [0] 2 4" xfId="161"/>
    <cellStyle name="Millares [0] 2 4 2" xfId="162"/>
    <cellStyle name="Millares [0] 2 4 2 2" xfId="163"/>
    <cellStyle name="Millares [0] 2 4 2 2 2" xfId="164"/>
    <cellStyle name="Millares [0] 2 4 2 2 2 2" xfId="165"/>
    <cellStyle name="Millares [0] 2 4 2 2 2 2 2" xfId="166"/>
    <cellStyle name="Millares [0] 2 4 2 2 2 3" xfId="167"/>
    <cellStyle name="Millares [0] 2 4 2 2 3" xfId="168"/>
    <cellStyle name="Millares [0] 2 4 2 2 3 2" xfId="169"/>
    <cellStyle name="Millares [0] 2 4 2 2 4" xfId="170"/>
    <cellStyle name="Millares [0] 2 4 2 3" xfId="171"/>
    <cellStyle name="Millares [0] 2 4 2 3 2" xfId="172"/>
    <cellStyle name="Millares [0] 2 4 2 3 2 2" xfId="173"/>
    <cellStyle name="Millares [0] 2 4 2 3 3" xfId="174"/>
    <cellStyle name="Millares [0] 2 4 2 4" xfId="175"/>
    <cellStyle name="Millares [0] 2 4 2 4 2" xfId="176"/>
    <cellStyle name="Millares [0] 2 4 2 5" xfId="177"/>
    <cellStyle name="Millares [0] 2 4 3" xfId="178"/>
    <cellStyle name="Millares [0] 2 4 3 2" xfId="179"/>
    <cellStyle name="Millares [0] 2 4 3 2 2" xfId="180"/>
    <cellStyle name="Millares [0] 2 4 3 2 2 2" xfId="181"/>
    <cellStyle name="Millares [0] 2 4 3 2 3" xfId="182"/>
    <cellStyle name="Millares [0] 2 4 3 3" xfId="183"/>
    <cellStyle name="Millares [0] 2 4 3 3 2" xfId="184"/>
    <cellStyle name="Millares [0] 2 4 3 4" xfId="185"/>
    <cellStyle name="Millares [0] 2 4 4" xfId="186"/>
    <cellStyle name="Millares [0] 2 4 4 2" xfId="187"/>
    <cellStyle name="Millares [0] 2 4 4 2 2" xfId="188"/>
    <cellStyle name="Millares [0] 2 4 4 3" xfId="189"/>
    <cellStyle name="Millares [0] 2 4 5" xfId="190"/>
    <cellStyle name="Millares [0] 2 4 5 2" xfId="191"/>
    <cellStyle name="Millares [0] 2 4 6" xfId="192"/>
    <cellStyle name="Millares [0] 2 5" xfId="193"/>
    <cellStyle name="Millares [0] 2 5 2" xfId="194"/>
    <cellStyle name="Millares [0] 2 5 2 2" xfId="195"/>
    <cellStyle name="Millares [0] 2 5 2 2 2" xfId="196"/>
    <cellStyle name="Millares [0] 2 5 2 2 2 2" xfId="197"/>
    <cellStyle name="Millares [0] 2 5 2 2 3" xfId="198"/>
    <cellStyle name="Millares [0] 2 5 2 3" xfId="199"/>
    <cellStyle name="Millares [0] 2 5 2 3 2" xfId="200"/>
    <cellStyle name="Millares [0] 2 5 2 4" xfId="201"/>
    <cellStyle name="Millares [0] 2 5 3" xfId="202"/>
    <cellStyle name="Millares [0] 2 5 3 2" xfId="203"/>
    <cellStyle name="Millares [0] 2 5 3 2 2" xfId="204"/>
    <cellStyle name="Millares [0] 2 5 3 3" xfId="205"/>
    <cellStyle name="Millares [0] 2 5 4" xfId="206"/>
    <cellStyle name="Millares [0] 2 5 4 2" xfId="207"/>
    <cellStyle name="Millares [0] 2 5 5" xfId="208"/>
    <cellStyle name="Millares [0] 2 6" xfId="209"/>
    <cellStyle name="Millares [0] 2 6 2" xfId="210"/>
    <cellStyle name="Millares [0] 2 6 2 2" xfId="211"/>
    <cellStyle name="Millares [0] 2 6 2 2 2" xfId="212"/>
    <cellStyle name="Millares [0] 2 6 2 2 2 2" xfId="213"/>
    <cellStyle name="Millares [0] 2 6 2 2 3" xfId="214"/>
    <cellStyle name="Millares [0] 2 6 2 3" xfId="215"/>
    <cellStyle name="Millares [0] 2 6 2 3 2" xfId="216"/>
    <cellStyle name="Millares [0] 2 6 2 4" xfId="217"/>
    <cellStyle name="Millares [0] 2 6 3" xfId="218"/>
    <cellStyle name="Millares [0] 2 6 3 2" xfId="219"/>
    <cellStyle name="Millares [0] 2 6 3 2 2" xfId="220"/>
    <cellStyle name="Millares [0] 2 6 3 3" xfId="221"/>
    <cellStyle name="Millares [0] 2 6 4" xfId="222"/>
    <cellStyle name="Millares [0] 2 6 4 2" xfId="223"/>
    <cellStyle name="Millares [0] 2 6 5" xfId="224"/>
    <cellStyle name="Millares [0] 2 7" xfId="225"/>
    <cellStyle name="Millares [0] 2 7 2" xfId="226"/>
    <cellStyle name="Millares [0] 2 7 2 2" xfId="227"/>
    <cellStyle name="Millares [0] 2 7 2 2 2" xfId="228"/>
    <cellStyle name="Millares [0] 2 7 2 2 2 2" xfId="229"/>
    <cellStyle name="Millares [0] 2 7 2 2 3" xfId="230"/>
    <cellStyle name="Millares [0] 2 7 2 3" xfId="231"/>
    <cellStyle name="Millares [0] 2 7 2 3 2" xfId="232"/>
    <cellStyle name="Millares [0] 2 7 2 4" xfId="233"/>
    <cellStyle name="Millares [0] 2 7 3" xfId="234"/>
    <cellStyle name="Millares [0] 2 7 3 2" xfId="235"/>
    <cellStyle name="Millares [0] 2 7 3 2 2" xfId="236"/>
    <cellStyle name="Millares [0] 2 7 3 3" xfId="237"/>
    <cellStyle name="Millares [0] 2 7 4" xfId="238"/>
    <cellStyle name="Millares [0] 2 7 4 2" xfId="239"/>
    <cellStyle name="Millares [0] 2 7 5" xfId="240"/>
    <cellStyle name="Millares [0] 2 8" xfId="241"/>
    <cellStyle name="Millares [0] 2 8 2" xfId="242"/>
    <cellStyle name="Millares [0] 2 8 2 2" xfId="243"/>
    <cellStyle name="Millares [0] 2 8 2 2 2" xfId="244"/>
    <cellStyle name="Millares [0] 2 8 2 3" xfId="245"/>
    <cellStyle name="Millares [0] 2 8 3" xfId="246"/>
    <cellStyle name="Millares [0] 2 8 3 2" xfId="247"/>
    <cellStyle name="Millares [0] 2 8 4" xfId="248"/>
    <cellStyle name="Millares [0] 2 9" xfId="249"/>
    <cellStyle name="Millares [0] 2 9 2" xfId="250"/>
    <cellStyle name="Millares [0] 2 9 2 2" xfId="251"/>
    <cellStyle name="Millares [0] 2 9 3" xfId="252"/>
    <cellStyle name="Millares [0] 3" xfId="253"/>
    <cellStyle name="Millares [0] 3 10" xfId="254"/>
    <cellStyle name="Millares [0] 3 10 2" xfId="255"/>
    <cellStyle name="Millares [0] 3 10 2 2" xfId="256"/>
    <cellStyle name="Millares [0] 3 10 3" xfId="257"/>
    <cellStyle name="Millares [0] 3 11" xfId="258"/>
    <cellStyle name="Millares [0] 3 11 2" xfId="259"/>
    <cellStyle name="Millares [0] 3 11 2 2" xfId="260"/>
    <cellStyle name="Millares [0] 3 11 3" xfId="261"/>
    <cellStyle name="Millares [0] 3 12" xfId="262"/>
    <cellStyle name="Millares [0] 3 12 2" xfId="263"/>
    <cellStyle name="Millares [0] 3 13" xfId="264"/>
    <cellStyle name="Millares [0] 3 14" xfId="265"/>
    <cellStyle name="Millares [0] 3 2" xfId="266"/>
    <cellStyle name="Millares [0] 3 2 2" xfId="267"/>
    <cellStyle name="Millares [0] 3 2 2 2" xfId="268"/>
    <cellStyle name="Millares [0] 3 2 2 2 2" xfId="269"/>
    <cellStyle name="Millares [0] 3 2 2 2 2 2" xfId="270"/>
    <cellStyle name="Millares [0] 3 2 2 2 2 2 2" xfId="271"/>
    <cellStyle name="Millares [0] 3 2 2 2 2 3" xfId="272"/>
    <cellStyle name="Millares [0] 3 2 2 2 3" xfId="273"/>
    <cellStyle name="Millares [0] 3 2 2 2 3 2" xfId="274"/>
    <cellStyle name="Millares [0] 3 2 2 2 4" xfId="275"/>
    <cellStyle name="Millares [0] 3 2 2 3" xfId="276"/>
    <cellStyle name="Millares [0] 3 2 2 3 2" xfId="277"/>
    <cellStyle name="Millares [0] 3 2 2 3 2 2" xfId="278"/>
    <cellStyle name="Millares [0] 3 2 2 3 3" xfId="279"/>
    <cellStyle name="Millares [0] 3 2 2 4" xfId="280"/>
    <cellStyle name="Millares [0] 3 2 2 4 2" xfId="281"/>
    <cellStyle name="Millares [0] 3 2 2 5" xfId="282"/>
    <cellStyle name="Millares [0] 3 2 3" xfId="283"/>
    <cellStyle name="Millares [0] 3 2 3 2" xfId="284"/>
    <cellStyle name="Millares [0] 3 2 3 2 2" xfId="285"/>
    <cellStyle name="Millares [0] 3 2 3 2 2 2" xfId="286"/>
    <cellStyle name="Millares [0] 3 2 3 2 2 2 2" xfId="287"/>
    <cellStyle name="Millares [0] 3 2 3 2 2 3" xfId="288"/>
    <cellStyle name="Millares [0] 3 2 3 2 3" xfId="289"/>
    <cellStyle name="Millares [0] 3 2 3 2 3 2" xfId="290"/>
    <cellStyle name="Millares [0] 3 2 3 2 4" xfId="291"/>
    <cellStyle name="Millares [0] 3 2 3 3" xfId="292"/>
    <cellStyle name="Millares [0] 3 2 3 3 2" xfId="293"/>
    <cellStyle name="Millares [0] 3 2 3 3 2 2" xfId="294"/>
    <cellStyle name="Millares [0] 3 2 3 3 3" xfId="295"/>
    <cellStyle name="Millares [0] 3 2 3 4" xfId="296"/>
    <cellStyle name="Millares [0] 3 2 3 4 2" xfId="297"/>
    <cellStyle name="Millares [0] 3 2 3 5" xfId="298"/>
    <cellStyle name="Millares [0] 3 2 4" xfId="299"/>
    <cellStyle name="Millares [0] 3 2 4 2" xfId="300"/>
    <cellStyle name="Millares [0] 3 2 4 2 2" xfId="301"/>
    <cellStyle name="Millares [0] 3 2 4 2 2 2" xfId="302"/>
    <cellStyle name="Millares [0] 3 2 4 2 3" xfId="303"/>
    <cellStyle name="Millares [0] 3 2 4 3" xfId="304"/>
    <cellStyle name="Millares [0] 3 2 4 3 2" xfId="305"/>
    <cellStyle name="Millares [0] 3 2 4 4" xfId="306"/>
    <cellStyle name="Millares [0] 3 2 5" xfId="307"/>
    <cellStyle name="Millares [0] 3 2 5 2" xfId="308"/>
    <cellStyle name="Millares [0] 3 2 5 2 2" xfId="309"/>
    <cellStyle name="Millares [0] 3 2 5 2 2 2" xfId="310"/>
    <cellStyle name="Millares [0] 3 2 5 2 3" xfId="311"/>
    <cellStyle name="Millares [0] 3 2 5 3" xfId="312"/>
    <cellStyle name="Millares [0] 3 2 5 3 2" xfId="313"/>
    <cellStyle name="Millares [0] 3 2 5 4" xfId="314"/>
    <cellStyle name="Millares [0] 3 2 6" xfId="315"/>
    <cellStyle name="Millares [0] 3 2 6 2" xfId="316"/>
    <cellStyle name="Millares [0] 3 2 6 2 2" xfId="317"/>
    <cellStyle name="Millares [0] 3 2 6 3" xfId="318"/>
    <cellStyle name="Millares [0] 3 2 7" xfId="319"/>
    <cellStyle name="Millares [0] 3 2 7 2" xfId="320"/>
    <cellStyle name="Millares [0] 3 2 7 2 2" xfId="321"/>
    <cellStyle name="Millares [0] 3 2 7 3" xfId="322"/>
    <cellStyle name="Millares [0] 3 2 8" xfId="323"/>
    <cellStyle name="Millares [0] 3 2 8 2" xfId="324"/>
    <cellStyle name="Millares [0] 3 2 9" xfId="325"/>
    <cellStyle name="Millares [0] 3 3" xfId="326"/>
    <cellStyle name="Millares [0] 3 3 2" xfId="327"/>
    <cellStyle name="Millares [0] 3 3 2 2" xfId="328"/>
    <cellStyle name="Millares [0] 3 3 2 2 2" xfId="329"/>
    <cellStyle name="Millares [0] 3 3 2 2 2 2" xfId="330"/>
    <cellStyle name="Millares [0] 3 3 2 2 2 2 2" xfId="331"/>
    <cellStyle name="Millares [0] 3 3 2 2 2 3" xfId="332"/>
    <cellStyle name="Millares [0] 3 3 2 2 3" xfId="333"/>
    <cellStyle name="Millares [0] 3 3 2 2 3 2" xfId="334"/>
    <cellStyle name="Millares [0] 3 3 2 2 4" xfId="335"/>
    <cellStyle name="Millares [0] 3 3 2 3" xfId="336"/>
    <cellStyle name="Millares [0] 3 3 2 3 2" xfId="337"/>
    <cellStyle name="Millares [0] 3 3 2 3 2 2" xfId="338"/>
    <cellStyle name="Millares [0] 3 3 2 3 3" xfId="339"/>
    <cellStyle name="Millares [0] 3 3 2 4" xfId="340"/>
    <cellStyle name="Millares [0] 3 3 2 4 2" xfId="341"/>
    <cellStyle name="Millares [0] 3 3 2 5" xfId="342"/>
    <cellStyle name="Millares [0] 3 3 3" xfId="343"/>
    <cellStyle name="Millares [0] 3 3 3 2" xfId="344"/>
    <cellStyle name="Millares [0] 3 3 3 2 2" xfId="345"/>
    <cellStyle name="Millares [0] 3 3 3 2 2 2" xfId="346"/>
    <cellStyle name="Millares [0] 3 3 3 2 2 2 2" xfId="347"/>
    <cellStyle name="Millares [0] 3 3 3 2 2 3" xfId="348"/>
    <cellStyle name="Millares [0] 3 3 3 2 3" xfId="349"/>
    <cellStyle name="Millares [0] 3 3 3 2 3 2" xfId="350"/>
    <cellStyle name="Millares [0] 3 3 3 2 4" xfId="351"/>
    <cellStyle name="Millares [0] 3 3 3 3" xfId="352"/>
    <cellStyle name="Millares [0] 3 3 3 3 2" xfId="353"/>
    <cellStyle name="Millares [0] 3 3 3 3 2 2" xfId="354"/>
    <cellStyle name="Millares [0] 3 3 3 3 3" xfId="355"/>
    <cellStyle name="Millares [0] 3 3 3 4" xfId="356"/>
    <cellStyle name="Millares [0] 3 3 3 4 2" xfId="357"/>
    <cellStyle name="Millares [0] 3 3 3 5" xfId="358"/>
    <cellStyle name="Millares [0] 3 3 4" xfId="359"/>
    <cellStyle name="Millares [0] 3 3 4 2" xfId="360"/>
    <cellStyle name="Millares [0] 3 3 4 2 2" xfId="361"/>
    <cellStyle name="Millares [0] 3 3 4 2 2 2" xfId="362"/>
    <cellStyle name="Millares [0] 3 3 4 2 3" xfId="363"/>
    <cellStyle name="Millares [0] 3 3 4 3" xfId="364"/>
    <cellStyle name="Millares [0] 3 3 4 3 2" xfId="365"/>
    <cellStyle name="Millares [0] 3 3 4 4" xfId="366"/>
    <cellStyle name="Millares [0] 3 3 5" xfId="367"/>
    <cellStyle name="Millares [0] 3 3 5 2" xfId="368"/>
    <cellStyle name="Millares [0] 3 3 5 2 2" xfId="369"/>
    <cellStyle name="Millares [0] 3 3 5 3" xfId="370"/>
    <cellStyle name="Millares [0] 3 3 6" xfId="371"/>
    <cellStyle name="Millares [0] 3 3 6 2" xfId="372"/>
    <cellStyle name="Millares [0] 3 3 7" xfId="373"/>
    <cellStyle name="Millares [0] 3 4" xfId="374"/>
    <cellStyle name="Millares [0] 3 4 2" xfId="375"/>
    <cellStyle name="Millares [0] 3 4 2 2" xfId="376"/>
    <cellStyle name="Millares [0] 3 4 2 2 2" xfId="377"/>
    <cellStyle name="Millares [0] 3 4 2 2 2 2" xfId="378"/>
    <cellStyle name="Millares [0] 3 4 2 2 2 2 2" xfId="379"/>
    <cellStyle name="Millares [0] 3 4 2 2 2 3" xfId="380"/>
    <cellStyle name="Millares [0] 3 4 2 2 3" xfId="381"/>
    <cellStyle name="Millares [0] 3 4 2 2 3 2" xfId="382"/>
    <cellStyle name="Millares [0] 3 4 2 2 4" xfId="383"/>
    <cellStyle name="Millares [0] 3 4 2 3" xfId="384"/>
    <cellStyle name="Millares [0] 3 4 2 3 2" xfId="385"/>
    <cellStyle name="Millares [0] 3 4 2 3 2 2" xfId="386"/>
    <cellStyle name="Millares [0] 3 4 2 3 3" xfId="387"/>
    <cellStyle name="Millares [0] 3 4 2 4" xfId="388"/>
    <cellStyle name="Millares [0] 3 4 2 4 2" xfId="389"/>
    <cellStyle name="Millares [0] 3 4 2 5" xfId="390"/>
    <cellStyle name="Millares [0] 3 4 3" xfId="391"/>
    <cellStyle name="Millares [0] 3 4 3 2" xfId="392"/>
    <cellStyle name="Millares [0] 3 4 3 2 2" xfId="393"/>
    <cellStyle name="Millares [0] 3 4 3 2 2 2" xfId="394"/>
    <cellStyle name="Millares [0] 3 4 3 2 3" xfId="395"/>
    <cellStyle name="Millares [0] 3 4 3 3" xfId="396"/>
    <cellStyle name="Millares [0] 3 4 3 3 2" xfId="397"/>
    <cellStyle name="Millares [0] 3 4 3 4" xfId="398"/>
    <cellStyle name="Millares [0] 3 4 4" xfId="399"/>
    <cellStyle name="Millares [0] 3 4 4 2" xfId="400"/>
    <cellStyle name="Millares [0] 3 4 4 2 2" xfId="401"/>
    <cellStyle name="Millares [0] 3 4 4 3" xfId="402"/>
    <cellStyle name="Millares [0] 3 4 5" xfId="403"/>
    <cellStyle name="Millares [0] 3 4 5 2" xfId="404"/>
    <cellStyle name="Millares [0] 3 4 6" xfId="405"/>
    <cellStyle name="Millares [0] 3 5" xfId="406"/>
    <cellStyle name="Millares [0] 3 5 2" xfId="407"/>
    <cellStyle name="Millares [0] 3 5 2 2" xfId="408"/>
    <cellStyle name="Millares [0] 3 5 2 2 2" xfId="409"/>
    <cellStyle name="Millares [0] 3 5 2 2 2 2" xfId="410"/>
    <cellStyle name="Millares [0] 3 5 2 2 3" xfId="411"/>
    <cellStyle name="Millares [0] 3 5 2 3" xfId="412"/>
    <cellStyle name="Millares [0] 3 5 2 3 2" xfId="413"/>
    <cellStyle name="Millares [0] 3 5 2 4" xfId="414"/>
    <cellStyle name="Millares [0] 3 5 3" xfId="415"/>
    <cellStyle name="Millares [0] 3 5 3 2" xfId="416"/>
    <cellStyle name="Millares [0] 3 5 3 2 2" xfId="417"/>
    <cellStyle name="Millares [0] 3 5 3 3" xfId="418"/>
    <cellStyle name="Millares [0] 3 5 4" xfId="419"/>
    <cellStyle name="Millares [0] 3 5 4 2" xfId="420"/>
    <cellStyle name="Millares [0] 3 5 5" xfId="421"/>
    <cellStyle name="Millares [0] 3 6" xfId="422"/>
    <cellStyle name="Millares [0] 3 6 2" xfId="423"/>
    <cellStyle name="Millares [0] 3 6 2 2" xfId="424"/>
    <cellStyle name="Millares [0] 3 6 2 2 2" xfId="425"/>
    <cellStyle name="Millares [0] 3 6 2 2 2 2" xfId="426"/>
    <cellStyle name="Millares [0] 3 6 2 2 3" xfId="427"/>
    <cellStyle name="Millares [0] 3 6 2 3" xfId="428"/>
    <cellStyle name="Millares [0] 3 6 2 3 2" xfId="429"/>
    <cellStyle name="Millares [0] 3 6 2 4" xfId="430"/>
    <cellStyle name="Millares [0] 3 6 3" xfId="431"/>
    <cellStyle name="Millares [0] 3 6 3 2" xfId="432"/>
    <cellStyle name="Millares [0] 3 6 3 2 2" xfId="433"/>
    <cellStyle name="Millares [0] 3 6 3 3" xfId="434"/>
    <cellStyle name="Millares [0] 3 6 4" xfId="435"/>
    <cellStyle name="Millares [0] 3 6 4 2" xfId="436"/>
    <cellStyle name="Millares [0] 3 6 5" xfId="437"/>
    <cellStyle name="Millares [0] 3 7" xfId="438"/>
    <cellStyle name="Millares [0] 3 7 2" xfId="439"/>
    <cellStyle name="Millares [0] 3 7 2 2" xfId="440"/>
    <cellStyle name="Millares [0] 3 7 2 2 2" xfId="441"/>
    <cellStyle name="Millares [0] 3 7 2 2 2 2" xfId="442"/>
    <cellStyle name="Millares [0] 3 7 2 2 3" xfId="443"/>
    <cellStyle name="Millares [0] 3 7 2 3" xfId="444"/>
    <cellStyle name="Millares [0] 3 7 2 3 2" xfId="445"/>
    <cellStyle name="Millares [0] 3 7 2 4" xfId="446"/>
    <cellStyle name="Millares [0] 3 7 3" xfId="447"/>
    <cellStyle name="Millares [0] 3 7 3 2" xfId="448"/>
    <cellStyle name="Millares [0] 3 7 3 2 2" xfId="449"/>
    <cellStyle name="Millares [0] 3 7 3 3" xfId="450"/>
    <cellStyle name="Millares [0] 3 7 4" xfId="451"/>
    <cellStyle name="Millares [0] 3 7 4 2" xfId="452"/>
    <cellStyle name="Millares [0] 3 7 5" xfId="453"/>
    <cellStyle name="Millares [0] 3 8" xfId="454"/>
    <cellStyle name="Millares [0] 3 8 2" xfId="455"/>
    <cellStyle name="Millares [0] 3 8 2 2" xfId="456"/>
    <cellStyle name="Millares [0] 3 8 2 2 2" xfId="457"/>
    <cellStyle name="Millares [0] 3 8 2 3" xfId="458"/>
    <cellStyle name="Millares [0] 3 8 3" xfId="459"/>
    <cellStyle name="Millares [0] 3 8 3 2" xfId="460"/>
    <cellStyle name="Millares [0] 3 8 4" xfId="461"/>
    <cellStyle name="Millares [0] 3 9" xfId="462"/>
    <cellStyle name="Millares [0] 3 9 2" xfId="463"/>
    <cellStyle name="Millares [0] 3 9 2 2" xfId="464"/>
    <cellStyle name="Millares [0] 3 9 3" xfId="465"/>
    <cellStyle name="Millares [0] 4" xfId="466"/>
    <cellStyle name="Millares [0] 4 2" xfId="467"/>
    <cellStyle name="Millares [0] 4 2 2" xfId="468"/>
    <cellStyle name="Millares [0] 4 2 2 2" xfId="469"/>
    <cellStyle name="Millares [0] 4 2 2 2 2" xfId="470"/>
    <cellStyle name="Millares [0] 4 2 2 2 2 2" xfId="471"/>
    <cellStyle name="Millares [0] 4 2 2 2 3" xfId="472"/>
    <cellStyle name="Millares [0] 4 2 2 3" xfId="473"/>
    <cellStyle name="Millares [0] 4 2 2 3 2" xfId="474"/>
    <cellStyle name="Millares [0] 4 2 2 4" xfId="475"/>
    <cellStyle name="Millares [0] 4 2 3" xfId="476"/>
    <cellStyle name="Millares [0] 4 2 3 2" xfId="477"/>
    <cellStyle name="Millares [0] 4 2 3 2 2" xfId="478"/>
    <cellStyle name="Millares [0] 4 2 3 2 2 2" xfId="479"/>
    <cellStyle name="Millares [0] 4 2 3 2 3" xfId="480"/>
    <cellStyle name="Millares [0] 4 2 3 3" xfId="481"/>
    <cellStyle name="Millares [0] 4 2 3 3 2" xfId="482"/>
    <cellStyle name="Millares [0] 4 2 3 4" xfId="483"/>
    <cellStyle name="Millares [0] 4 2 4" xfId="484"/>
    <cellStyle name="Millares [0] 4 2 4 2" xfId="485"/>
    <cellStyle name="Millares [0] 4 2 4 2 2" xfId="486"/>
    <cellStyle name="Millares [0] 4 2 4 3" xfId="487"/>
    <cellStyle name="Millares [0] 4 2 5" xfId="488"/>
    <cellStyle name="Millares [0] 4 2 5 2" xfId="489"/>
    <cellStyle name="Millares [0] 4 2 6" xfId="490"/>
    <cellStyle name="Millares [0] 4 3" xfId="491"/>
    <cellStyle name="Millares [0] 4 3 2" xfId="492"/>
    <cellStyle name="Millares [0] 4 3 2 2" xfId="493"/>
    <cellStyle name="Millares [0] 4 3 2 2 2" xfId="494"/>
    <cellStyle name="Millares [0] 4 3 2 2 2 2" xfId="495"/>
    <cellStyle name="Millares [0] 4 3 2 2 3" xfId="496"/>
    <cellStyle name="Millares [0] 4 3 2 3" xfId="497"/>
    <cellStyle name="Millares [0] 4 3 2 3 2" xfId="498"/>
    <cellStyle name="Millares [0] 4 3 2 4" xfId="499"/>
    <cellStyle name="Millares [0] 4 3 3" xfId="500"/>
    <cellStyle name="Millares [0] 4 3 3 2" xfId="501"/>
    <cellStyle name="Millares [0] 4 3 3 2 2" xfId="502"/>
    <cellStyle name="Millares [0] 4 3 3 3" xfId="503"/>
    <cellStyle name="Millares [0] 4 3 4" xfId="504"/>
    <cellStyle name="Millares [0] 4 3 4 2" xfId="505"/>
    <cellStyle name="Millares [0] 4 3 5" xfId="506"/>
    <cellStyle name="Millares [0] 4 4" xfId="507"/>
    <cellStyle name="Millares [0] 4 4 2" xfId="508"/>
    <cellStyle name="Millares [0] 4 4 2 2" xfId="509"/>
    <cellStyle name="Millares [0] 4 4 2 2 2" xfId="510"/>
    <cellStyle name="Millares [0] 4 4 2 3" xfId="511"/>
    <cellStyle name="Millares [0] 4 4 3" xfId="512"/>
    <cellStyle name="Millares [0] 4 4 3 2" xfId="513"/>
    <cellStyle name="Millares [0] 4 4 4" xfId="514"/>
    <cellStyle name="Millares [0] 4 5" xfId="515"/>
    <cellStyle name="Millares [0] 4 5 2" xfId="516"/>
    <cellStyle name="Millares [0] 4 5 2 2" xfId="517"/>
    <cellStyle name="Millares [0] 4 5 3" xfId="518"/>
    <cellStyle name="Millares [0] 4 6" xfId="519"/>
    <cellStyle name="Millares [0] 4 6 2" xfId="520"/>
    <cellStyle name="Millares [0] 4 6 2 2" xfId="521"/>
    <cellStyle name="Millares [0] 4 6 3" xfId="522"/>
    <cellStyle name="Millares [0] 4 7" xfId="523"/>
    <cellStyle name="Millares [0] 4 7 2" xfId="524"/>
    <cellStyle name="Millares [0] 4 8" xfId="525"/>
    <cellStyle name="Millares [0] 4 9" xfId="526"/>
    <cellStyle name="Millares [0] 5" xfId="527"/>
    <cellStyle name="Millares [0] 5 2" xfId="528"/>
    <cellStyle name="Millares [0] 5 2 2" xfId="529"/>
    <cellStyle name="Millares [0] 5 2 2 2" xfId="530"/>
    <cellStyle name="Millares [0] 5 2 2 2 2" xfId="531"/>
    <cellStyle name="Millares [0] 5 2 2 2 2 2" xfId="532"/>
    <cellStyle name="Millares [0] 5 2 2 2 3" xfId="533"/>
    <cellStyle name="Millares [0] 5 2 2 3" xfId="534"/>
    <cellStyle name="Millares [0] 5 2 2 3 2" xfId="535"/>
    <cellStyle name="Millares [0] 5 2 2 4" xfId="536"/>
    <cellStyle name="Millares [0] 5 2 3" xfId="537"/>
    <cellStyle name="Millares [0] 5 2 3 2" xfId="538"/>
    <cellStyle name="Millares [0] 5 2 3 2 2" xfId="539"/>
    <cellStyle name="Millares [0] 5 2 3 2 2 2" xfId="540"/>
    <cellStyle name="Millares [0] 5 2 3 2 3" xfId="541"/>
    <cellStyle name="Millares [0] 5 2 3 3" xfId="542"/>
    <cellStyle name="Millares [0] 5 2 3 3 2" xfId="543"/>
    <cellStyle name="Millares [0] 5 2 3 4" xfId="544"/>
    <cellStyle name="Millares [0] 5 2 4" xfId="545"/>
    <cellStyle name="Millares [0] 5 2 4 2" xfId="546"/>
    <cellStyle name="Millares [0] 5 2 4 2 2" xfId="547"/>
    <cellStyle name="Millares [0] 5 2 4 3" xfId="548"/>
    <cellStyle name="Millares [0] 5 2 5" xfId="549"/>
    <cellStyle name="Millares [0] 5 2 5 2" xfId="550"/>
    <cellStyle name="Millares [0] 5 2 6" xfId="551"/>
    <cellStyle name="Millares [0] 5 3" xfId="552"/>
    <cellStyle name="Millares [0] 5 3 2" xfId="553"/>
    <cellStyle name="Millares [0] 5 3 2 2" xfId="554"/>
    <cellStyle name="Millares [0] 5 3 2 2 2" xfId="555"/>
    <cellStyle name="Millares [0] 5 3 2 2 2 2" xfId="556"/>
    <cellStyle name="Millares [0] 5 3 2 2 3" xfId="557"/>
    <cellStyle name="Millares [0] 5 3 2 3" xfId="558"/>
    <cellStyle name="Millares [0] 5 3 2 3 2" xfId="559"/>
    <cellStyle name="Millares [0] 5 3 2 4" xfId="560"/>
    <cellStyle name="Millares [0] 5 3 3" xfId="561"/>
    <cellStyle name="Millares [0] 5 3 3 2" xfId="562"/>
    <cellStyle name="Millares [0] 5 3 3 2 2" xfId="563"/>
    <cellStyle name="Millares [0] 5 3 3 3" xfId="564"/>
    <cellStyle name="Millares [0] 5 3 4" xfId="565"/>
    <cellStyle name="Millares [0] 5 3 4 2" xfId="566"/>
    <cellStyle name="Millares [0] 5 3 5" xfId="567"/>
    <cellStyle name="Millares [0] 5 4" xfId="568"/>
    <cellStyle name="Millares [0] 5 4 2" xfId="569"/>
    <cellStyle name="Millares [0] 5 4 2 2" xfId="570"/>
    <cellStyle name="Millares [0] 5 4 2 2 2" xfId="571"/>
    <cellStyle name="Millares [0] 5 4 2 3" xfId="572"/>
    <cellStyle name="Millares [0] 5 4 3" xfId="573"/>
    <cellStyle name="Millares [0] 5 4 3 2" xfId="574"/>
    <cellStyle name="Millares [0] 5 4 4" xfId="575"/>
    <cellStyle name="Millares [0] 5 5" xfId="576"/>
    <cellStyle name="Millares [0] 5 5 2" xfId="577"/>
    <cellStyle name="Millares [0] 5 5 2 2" xfId="578"/>
    <cellStyle name="Millares [0] 5 5 3" xfId="579"/>
    <cellStyle name="Millares [0] 5 6" xfId="580"/>
    <cellStyle name="Millares [0] 5 6 2" xfId="581"/>
    <cellStyle name="Millares [0] 5 7" xfId="582"/>
    <cellStyle name="Millares [0] 6" xfId="583"/>
    <cellStyle name="Millares [0] 6 2" xfId="584"/>
    <cellStyle name="Millares [0] 6 2 2" xfId="585"/>
    <cellStyle name="Millares [0] 6 2 2 2" xfId="586"/>
    <cellStyle name="Millares [0] 6 2 2 2 2" xfId="587"/>
    <cellStyle name="Millares [0] 6 2 2 2 2 2" xfId="588"/>
    <cellStyle name="Millares [0] 6 2 2 2 3" xfId="589"/>
    <cellStyle name="Millares [0] 6 2 2 3" xfId="590"/>
    <cellStyle name="Millares [0] 6 2 2 3 2" xfId="591"/>
    <cellStyle name="Millares [0] 6 2 2 4" xfId="592"/>
    <cellStyle name="Millares [0] 6 2 3" xfId="593"/>
    <cellStyle name="Millares [0] 6 2 3 2" xfId="594"/>
    <cellStyle name="Millares [0] 6 2 3 2 2" xfId="595"/>
    <cellStyle name="Millares [0] 6 2 3 3" xfId="596"/>
    <cellStyle name="Millares [0] 6 2 4" xfId="597"/>
    <cellStyle name="Millares [0] 6 2 4 2" xfId="598"/>
    <cellStyle name="Millares [0] 6 2 5" xfId="599"/>
    <cellStyle name="Millares [0] 6 3" xfId="600"/>
    <cellStyle name="Millares [0] 6 3 2" xfId="601"/>
    <cellStyle name="Millares [0] 6 3 2 2" xfId="602"/>
    <cellStyle name="Millares [0] 6 3 2 2 2" xfId="603"/>
    <cellStyle name="Millares [0] 6 3 2 3" xfId="604"/>
    <cellStyle name="Millares [0] 6 3 3" xfId="605"/>
    <cellStyle name="Millares [0] 6 3 3 2" xfId="606"/>
    <cellStyle name="Millares [0] 6 3 4" xfId="607"/>
    <cellStyle name="Millares [0] 6 4" xfId="608"/>
    <cellStyle name="Millares [0] 6 4 2" xfId="609"/>
    <cellStyle name="Millares [0] 6 4 2 2" xfId="610"/>
    <cellStyle name="Millares [0] 6 4 2 2 2" xfId="611"/>
    <cellStyle name="Millares [0] 6 4 2 3" xfId="612"/>
    <cellStyle name="Millares [0] 6 4 3" xfId="613"/>
    <cellStyle name="Millares [0] 6 4 3 2" xfId="614"/>
    <cellStyle name="Millares [0] 6 4 4" xfId="615"/>
    <cellStyle name="Millares [0] 6 5" xfId="616"/>
    <cellStyle name="Millares [0] 6 5 2" xfId="617"/>
    <cellStyle name="Millares [0] 6 5 2 2" xfId="618"/>
    <cellStyle name="Millares [0] 6 5 3" xfId="619"/>
    <cellStyle name="Millares [0] 6 6" xfId="620"/>
    <cellStyle name="Millares [0] 6 6 2" xfId="621"/>
    <cellStyle name="Millares [0] 6 7" xfId="622"/>
    <cellStyle name="Millares [0] 7" xfId="623"/>
    <cellStyle name="Millares [0] 7 2" xfId="624"/>
    <cellStyle name="Millares [0] 7 2 2" xfId="625"/>
    <cellStyle name="Millares [0] 7 2 2 2" xfId="626"/>
    <cellStyle name="Millares [0] 7 2 2 2 2" xfId="627"/>
    <cellStyle name="Millares [0] 7 2 2 3" xfId="628"/>
    <cellStyle name="Millares [0] 7 2 3" xfId="629"/>
    <cellStyle name="Millares [0] 7 2 3 2" xfId="630"/>
    <cellStyle name="Millares [0] 7 2 4" xfId="631"/>
    <cellStyle name="Millares [0] 7 3" xfId="632"/>
    <cellStyle name="Millares [0] 7 3 2" xfId="633"/>
    <cellStyle name="Millares [0] 7 3 2 2" xfId="634"/>
    <cellStyle name="Millares [0] 7 3 3" xfId="635"/>
    <cellStyle name="Millares [0] 7 4" xfId="636"/>
    <cellStyle name="Millares [0] 7 4 2" xfId="637"/>
    <cellStyle name="Millares [0] 7 5" xfId="638"/>
    <cellStyle name="Millares [0] 8" xfId="639"/>
    <cellStyle name="Millares [0] 8 2" xfId="640"/>
    <cellStyle name="Millares [0] 8 2 2" xfId="641"/>
    <cellStyle name="Millares [0] 8 2 2 2" xfId="642"/>
    <cellStyle name="Millares [0] 8 2 2 2 2" xfId="643"/>
    <cellStyle name="Millares [0] 8 2 2 3" xfId="644"/>
    <cellStyle name="Millares [0] 8 2 3" xfId="645"/>
    <cellStyle name="Millares [0] 8 2 3 2" xfId="646"/>
    <cellStyle name="Millares [0] 8 2 4" xfId="647"/>
    <cellStyle name="Millares [0] 8 3" xfId="648"/>
    <cellStyle name="Millares [0] 8 3 2" xfId="649"/>
    <cellStyle name="Millares [0] 8 3 2 2" xfId="650"/>
    <cellStyle name="Millares [0] 8 3 3" xfId="651"/>
    <cellStyle name="Millares [0] 8 4" xfId="652"/>
    <cellStyle name="Millares [0] 8 4 2" xfId="653"/>
    <cellStyle name="Millares [0] 8 5" xfId="654"/>
    <cellStyle name="Millares [0] 9" xfId="655"/>
    <cellStyle name="Millares [0] 9 2" xfId="656"/>
    <cellStyle name="Millares [0] 9 2 2" xfId="657"/>
    <cellStyle name="Millares [0] 9 2 2 2" xfId="658"/>
    <cellStyle name="Millares [0] 9 2 2 2 2" xfId="659"/>
    <cellStyle name="Millares [0] 9 2 2 3" xfId="660"/>
    <cellStyle name="Millares [0] 9 2 3" xfId="661"/>
    <cellStyle name="Millares [0] 9 2 3 2" xfId="662"/>
    <cellStyle name="Millares [0] 9 2 4" xfId="663"/>
    <cellStyle name="Millares [0] 9 3" xfId="664"/>
    <cellStyle name="Millares [0] 9 3 2" xfId="665"/>
    <cellStyle name="Millares [0] 9 3 2 2" xfId="666"/>
    <cellStyle name="Millares [0] 9 3 3" xfId="667"/>
    <cellStyle name="Millares [0] 9 4" xfId="668"/>
    <cellStyle name="Millares [0] 9 4 2" xfId="669"/>
    <cellStyle name="Millares [0] 9 5" xfId="670"/>
    <cellStyle name="Millares 10" xfId="671"/>
    <cellStyle name="Millares 10 10" xfId="672"/>
    <cellStyle name="Millares 10 2" xfId="673"/>
    <cellStyle name="Millares 10 2 2" xfId="674"/>
    <cellStyle name="Millares 10 2 2 2" xfId="675"/>
    <cellStyle name="Millares 10 2 2 2 2" xfId="676"/>
    <cellStyle name="Millares 10 2 2 2 2 2" xfId="677"/>
    <cellStyle name="Millares 10 2 2 2 2 2 2" xfId="678"/>
    <cellStyle name="Millares 10 2 2 2 2 2 2 2" xfId="679"/>
    <cellStyle name="Millares 10 2 2 2 2 2 3" xfId="680"/>
    <cellStyle name="Millares 10 2 2 2 2 3" xfId="681"/>
    <cellStyle name="Millares 10 2 2 2 2 3 2" xfId="682"/>
    <cellStyle name="Millares 10 2 2 2 2 4" xfId="683"/>
    <cellStyle name="Millares 10 2 2 2 3" xfId="684"/>
    <cellStyle name="Millares 10 2 2 2 3 2" xfId="685"/>
    <cellStyle name="Millares 10 2 2 2 3 2 2" xfId="686"/>
    <cellStyle name="Millares 10 2 2 2 3 3" xfId="687"/>
    <cellStyle name="Millares 10 2 2 2 4" xfId="688"/>
    <cellStyle name="Millares 10 2 2 2 4 2" xfId="689"/>
    <cellStyle name="Millares 10 2 2 2 5" xfId="690"/>
    <cellStyle name="Millares 10 2 2 3" xfId="691"/>
    <cellStyle name="Millares 10 2 2 3 2" xfId="692"/>
    <cellStyle name="Millares 10 2 2 3 2 2" xfId="693"/>
    <cellStyle name="Millares 10 2 2 3 2 2 2" xfId="694"/>
    <cellStyle name="Millares 10 2 2 3 2 3" xfId="695"/>
    <cellStyle name="Millares 10 2 2 3 3" xfId="696"/>
    <cellStyle name="Millares 10 2 2 3 3 2" xfId="697"/>
    <cellStyle name="Millares 10 2 2 3 4" xfId="698"/>
    <cellStyle name="Millares 10 2 2 4" xfId="699"/>
    <cellStyle name="Millares 10 2 2 4 2" xfId="700"/>
    <cellStyle name="Millares 10 2 2 4 2 2" xfId="701"/>
    <cellStyle name="Millares 10 2 2 4 3" xfId="702"/>
    <cellStyle name="Millares 10 2 2 5" xfId="703"/>
    <cellStyle name="Millares 10 2 2 5 2" xfId="704"/>
    <cellStyle name="Millares 10 2 2 6" xfId="705"/>
    <cellStyle name="Millares 10 2 3" xfId="706"/>
    <cellStyle name="Millares 10 2 3 2" xfId="707"/>
    <cellStyle name="Millares 10 2 3 2 2" xfId="708"/>
    <cellStyle name="Millares 10 2 3 2 2 2" xfId="709"/>
    <cellStyle name="Millares 10 2 3 2 2 2 2" xfId="710"/>
    <cellStyle name="Millares 10 2 3 2 2 3" xfId="711"/>
    <cellStyle name="Millares 10 2 3 2 3" xfId="712"/>
    <cellStyle name="Millares 10 2 3 2 3 2" xfId="713"/>
    <cellStyle name="Millares 10 2 3 2 4" xfId="714"/>
    <cellStyle name="Millares 10 2 3 3" xfId="715"/>
    <cellStyle name="Millares 10 2 3 3 2" xfId="716"/>
    <cellStyle name="Millares 10 2 3 3 2 2" xfId="717"/>
    <cellStyle name="Millares 10 2 3 3 3" xfId="718"/>
    <cellStyle name="Millares 10 2 3 4" xfId="719"/>
    <cellStyle name="Millares 10 2 3 4 2" xfId="720"/>
    <cellStyle name="Millares 10 2 3 5" xfId="721"/>
    <cellStyle name="Millares 10 2 4" xfId="722"/>
    <cellStyle name="Millares 10 2 4 2" xfId="723"/>
    <cellStyle name="Millares 10 2 4 2 2" xfId="724"/>
    <cellStyle name="Millares 10 2 4 2 2 2" xfId="725"/>
    <cellStyle name="Millares 10 2 4 2 3" xfId="726"/>
    <cellStyle name="Millares 10 2 4 3" xfId="727"/>
    <cellStyle name="Millares 10 2 4 3 2" xfId="728"/>
    <cellStyle name="Millares 10 2 4 4" xfId="729"/>
    <cellStyle name="Millares 10 2 5" xfId="730"/>
    <cellStyle name="Millares 10 2 5 2" xfId="731"/>
    <cellStyle name="Millares 10 2 5 2 2" xfId="732"/>
    <cellStyle name="Millares 10 2 5 2 2 2" xfId="733"/>
    <cellStyle name="Millares 10 2 5 2 3" xfId="734"/>
    <cellStyle name="Millares 10 2 5 3" xfId="735"/>
    <cellStyle name="Millares 10 2 5 3 2" xfId="736"/>
    <cellStyle name="Millares 10 2 5 4" xfId="737"/>
    <cellStyle name="Millares 10 2 6" xfId="738"/>
    <cellStyle name="Millares 10 2 6 2" xfId="739"/>
    <cellStyle name="Millares 10 2 6 2 2" xfId="740"/>
    <cellStyle name="Millares 10 2 6 3" xfId="741"/>
    <cellStyle name="Millares 10 2 7" xfId="742"/>
    <cellStyle name="Millares 10 2 7 2" xfId="743"/>
    <cellStyle name="Millares 10 2 8" xfId="744"/>
    <cellStyle name="Millares 10 3" xfId="745"/>
    <cellStyle name="Millares 10 3 2" xfId="746"/>
    <cellStyle name="Millares 10 3 2 2" xfId="747"/>
    <cellStyle name="Millares 10 3 2 2 2" xfId="748"/>
    <cellStyle name="Millares 10 3 2 2 2 2" xfId="749"/>
    <cellStyle name="Millares 10 3 2 2 2 2 2" xfId="750"/>
    <cellStyle name="Millares 10 3 2 2 2 3" xfId="751"/>
    <cellStyle name="Millares 10 3 2 2 3" xfId="752"/>
    <cellStyle name="Millares 10 3 2 2 3 2" xfId="753"/>
    <cellStyle name="Millares 10 3 2 2 4" xfId="754"/>
    <cellStyle name="Millares 10 3 2 3" xfId="755"/>
    <cellStyle name="Millares 10 3 2 3 2" xfId="756"/>
    <cellStyle name="Millares 10 3 2 3 2 2" xfId="757"/>
    <cellStyle name="Millares 10 3 2 3 2 2 2" xfId="758"/>
    <cellStyle name="Millares 10 3 2 3 2 3" xfId="759"/>
    <cellStyle name="Millares 10 3 2 3 3" xfId="760"/>
    <cellStyle name="Millares 10 3 2 3 3 2" xfId="761"/>
    <cellStyle name="Millares 10 3 2 3 4" xfId="762"/>
    <cellStyle name="Millares 10 3 2 4" xfId="763"/>
    <cellStyle name="Millares 10 3 2 4 2" xfId="764"/>
    <cellStyle name="Millares 10 3 2 4 2 2" xfId="765"/>
    <cellStyle name="Millares 10 3 2 4 3" xfId="766"/>
    <cellStyle name="Millares 10 3 2 5" xfId="767"/>
    <cellStyle name="Millares 10 3 2 5 2" xfId="768"/>
    <cellStyle name="Millares 10 3 2 6" xfId="769"/>
    <cellStyle name="Millares 10 3 3" xfId="770"/>
    <cellStyle name="Millares 10 3 3 2" xfId="771"/>
    <cellStyle name="Millares 10 3 3 2 2" xfId="772"/>
    <cellStyle name="Millares 10 3 3 2 2 2" xfId="773"/>
    <cellStyle name="Millares 10 3 3 2 2 2 2" xfId="774"/>
    <cellStyle name="Millares 10 3 3 2 2 3" xfId="775"/>
    <cellStyle name="Millares 10 3 3 2 3" xfId="776"/>
    <cellStyle name="Millares 10 3 3 2 3 2" xfId="777"/>
    <cellStyle name="Millares 10 3 3 2 4" xfId="778"/>
    <cellStyle name="Millares 10 3 3 3" xfId="779"/>
    <cellStyle name="Millares 10 3 3 3 2" xfId="780"/>
    <cellStyle name="Millares 10 3 3 3 2 2" xfId="781"/>
    <cellStyle name="Millares 10 3 3 3 2 2 2" xfId="782"/>
    <cellStyle name="Millares 10 3 3 3 2 3" xfId="783"/>
    <cellStyle name="Millares 10 3 3 3 3" xfId="784"/>
    <cellStyle name="Millares 10 3 3 3 3 2" xfId="785"/>
    <cellStyle name="Millares 10 3 3 3 4" xfId="786"/>
    <cellStyle name="Millares 10 3 3 4" xfId="787"/>
    <cellStyle name="Millares 10 3 3 4 2" xfId="788"/>
    <cellStyle name="Millares 10 3 3 4 2 2" xfId="789"/>
    <cellStyle name="Millares 10 3 3 4 3" xfId="790"/>
    <cellStyle name="Millares 10 3 3 5" xfId="791"/>
    <cellStyle name="Millares 10 3 3 5 2" xfId="792"/>
    <cellStyle name="Millares 10 3 3 6" xfId="793"/>
    <cellStyle name="Millares 10 3 4" xfId="794"/>
    <cellStyle name="Millares 10 3 4 2" xfId="795"/>
    <cellStyle name="Millares 10 3 4 2 2" xfId="796"/>
    <cellStyle name="Millares 10 3 4 2 2 2" xfId="797"/>
    <cellStyle name="Millares 10 3 4 2 3" xfId="798"/>
    <cellStyle name="Millares 10 3 4 3" xfId="799"/>
    <cellStyle name="Millares 10 3 4 3 2" xfId="800"/>
    <cellStyle name="Millares 10 3 4 4" xfId="801"/>
    <cellStyle name="Millares 10 3 5" xfId="802"/>
    <cellStyle name="Millares 10 3 5 2" xfId="803"/>
    <cellStyle name="Millares 10 3 5 2 2" xfId="804"/>
    <cellStyle name="Millares 10 3 5 2 2 2" xfId="805"/>
    <cellStyle name="Millares 10 3 5 2 3" xfId="806"/>
    <cellStyle name="Millares 10 3 5 3" xfId="807"/>
    <cellStyle name="Millares 10 3 5 3 2" xfId="808"/>
    <cellStyle name="Millares 10 3 5 4" xfId="809"/>
    <cellStyle name="Millares 10 3 6" xfId="810"/>
    <cellStyle name="Millares 10 3 6 2" xfId="811"/>
    <cellStyle name="Millares 10 3 6 2 2" xfId="812"/>
    <cellStyle name="Millares 10 3 6 3" xfId="813"/>
    <cellStyle name="Millares 10 3 7" xfId="814"/>
    <cellStyle name="Millares 10 3 7 2" xfId="815"/>
    <cellStyle name="Millares 10 3 7 2 2" xfId="816"/>
    <cellStyle name="Millares 10 3 7 3" xfId="817"/>
    <cellStyle name="Millares 10 3 8" xfId="818"/>
    <cellStyle name="Millares 10 3 8 2" xfId="819"/>
    <cellStyle name="Millares 10 3 9" xfId="820"/>
    <cellStyle name="Millares 10 4" xfId="821"/>
    <cellStyle name="Millares 10 4 2" xfId="822"/>
    <cellStyle name="Millares 10 4 2 2" xfId="823"/>
    <cellStyle name="Millares 10 4 2 2 2" xfId="824"/>
    <cellStyle name="Millares 10 4 2 2 2 2" xfId="825"/>
    <cellStyle name="Millares 10 4 2 2 2 2 2" xfId="826"/>
    <cellStyle name="Millares 10 4 2 2 2 3" xfId="827"/>
    <cellStyle name="Millares 10 4 2 2 3" xfId="828"/>
    <cellStyle name="Millares 10 4 2 2 3 2" xfId="829"/>
    <cellStyle name="Millares 10 4 2 2 4" xfId="830"/>
    <cellStyle name="Millares 10 4 2 3" xfId="831"/>
    <cellStyle name="Millares 10 4 2 3 2" xfId="832"/>
    <cellStyle name="Millares 10 4 2 3 2 2" xfId="833"/>
    <cellStyle name="Millares 10 4 2 3 3" xfId="834"/>
    <cellStyle name="Millares 10 4 2 4" xfId="835"/>
    <cellStyle name="Millares 10 4 2 4 2" xfId="836"/>
    <cellStyle name="Millares 10 4 2 5" xfId="837"/>
    <cellStyle name="Millares 10 4 3" xfId="838"/>
    <cellStyle name="Millares 10 4 3 2" xfId="839"/>
    <cellStyle name="Millares 10 4 3 2 2" xfId="840"/>
    <cellStyle name="Millares 10 4 3 2 2 2" xfId="841"/>
    <cellStyle name="Millares 10 4 3 2 3" xfId="842"/>
    <cellStyle name="Millares 10 4 3 3" xfId="843"/>
    <cellStyle name="Millares 10 4 3 3 2" xfId="844"/>
    <cellStyle name="Millares 10 4 3 4" xfId="845"/>
    <cellStyle name="Millares 10 4 4" xfId="846"/>
    <cellStyle name="Millares 10 4 4 2" xfId="847"/>
    <cellStyle name="Millares 10 4 4 2 2" xfId="848"/>
    <cellStyle name="Millares 10 4 4 2 2 2" xfId="849"/>
    <cellStyle name="Millares 10 4 4 2 3" xfId="850"/>
    <cellStyle name="Millares 10 4 4 3" xfId="851"/>
    <cellStyle name="Millares 10 4 4 3 2" xfId="852"/>
    <cellStyle name="Millares 10 4 4 4" xfId="853"/>
    <cellStyle name="Millares 10 4 5" xfId="854"/>
    <cellStyle name="Millares 10 4 5 2" xfId="855"/>
    <cellStyle name="Millares 10 4 5 2 2" xfId="856"/>
    <cellStyle name="Millares 10 4 5 3" xfId="857"/>
    <cellStyle name="Millares 10 4 6" xfId="858"/>
    <cellStyle name="Millares 10 4 6 2" xfId="859"/>
    <cellStyle name="Millares 10 4 7" xfId="860"/>
    <cellStyle name="Millares 10 5" xfId="861"/>
    <cellStyle name="Millares 10 5 2" xfId="862"/>
    <cellStyle name="Millares 10 5 2 2" xfId="863"/>
    <cellStyle name="Millares 10 5 2 2 2" xfId="864"/>
    <cellStyle name="Millares 10 5 2 3" xfId="865"/>
    <cellStyle name="Millares 10 5 3" xfId="866"/>
    <cellStyle name="Millares 10 5 3 2" xfId="867"/>
    <cellStyle name="Millares 10 5 4" xfId="868"/>
    <cellStyle name="Millares 10 6" xfId="869"/>
    <cellStyle name="Millares 10 6 2" xfId="870"/>
    <cellStyle name="Millares 10 6 2 2" xfId="871"/>
    <cellStyle name="Millares 10 6 2 2 2" xfId="872"/>
    <cellStyle name="Millares 10 6 2 3" xfId="873"/>
    <cellStyle name="Millares 10 6 3" xfId="874"/>
    <cellStyle name="Millares 10 6 3 2" xfId="875"/>
    <cellStyle name="Millares 10 6 4" xfId="876"/>
    <cellStyle name="Millares 10 7" xfId="877"/>
    <cellStyle name="Millares 10 7 2" xfId="878"/>
    <cellStyle name="Millares 10 7 2 2" xfId="879"/>
    <cellStyle name="Millares 10 7 2 2 2" xfId="880"/>
    <cellStyle name="Millares 10 7 2 3" xfId="881"/>
    <cellStyle name="Millares 10 7 3" xfId="882"/>
    <cellStyle name="Millares 10 7 3 2" xfId="883"/>
    <cellStyle name="Millares 10 7 4" xfId="884"/>
    <cellStyle name="Millares 10 8" xfId="885"/>
    <cellStyle name="Millares 10 8 2" xfId="886"/>
    <cellStyle name="Millares 10 8 2 2" xfId="887"/>
    <cellStyle name="Millares 10 8 2 2 2" xfId="888"/>
    <cellStyle name="Millares 10 8 2 2 2 2" xfId="889"/>
    <cellStyle name="Millares 10 8 2 2 3" xfId="890"/>
    <cellStyle name="Millares 10 8 2 3" xfId="891"/>
    <cellStyle name="Millares 10 8 2 3 2" xfId="892"/>
    <cellStyle name="Millares 10 8 2 4" xfId="893"/>
    <cellStyle name="Millares 10 8 3" xfId="894"/>
    <cellStyle name="Millares 10 8 3 2" xfId="895"/>
    <cellStyle name="Millares 10 8 3 2 2" xfId="896"/>
    <cellStyle name="Millares 10 8 3 3" xfId="897"/>
    <cellStyle name="Millares 10 8 4" xfId="898"/>
    <cellStyle name="Millares 10 8 4 2" xfId="899"/>
    <cellStyle name="Millares 10 8 5" xfId="900"/>
    <cellStyle name="Millares 10 9" xfId="901"/>
    <cellStyle name="Millares 10 9 2" xfId="902"/>
    <cellStyle name="Millares 10 9 2 2" xfId="903"/>
    <cellStyle name="Millares 10 9 2 2 2" xfId="904"/>
    <cellStyle name="Millares 10 9 2 3" xfId="905"/>
    <cellStyle name="Millares 10 9 3" xfId="906"/>
    <cellStyle name="Millares 10 9 3 2" xfId="907"/>
    <cellStyle name="Millares 10 9 4" xfId="908"/>
    <cellStyle name="Millares 100" xfId="909"/>
    <cellStyle name="Millares 11" xfId="910"/>
    <cellStyle name="Millares 11 10" xfId="911"/>
    <cellStyle name="Millares 11 11" xfId="9"/>
    <cellStyle name="Millares 11 2" xfId="912"/>
    <cellStyle name="Millares 11 2 2" xfId="913"/>
    <cellStyle name="Millares 11 2 2 2" xfId="914"/>
    <cellStyle name="Millares 11 2 2 2 2" xfId="915"/>
    <cellStyle name="Millares 11 2 2 2 2 2" xfId="916"/>
    <cellStyle name="Millares 11 2 2 2 3" xfId="917"/>
    <cellStyle name="Millares 11 2 2 3" xfId="918"/>
    <cellStyle name="Millares 11 2 2 3 2" xfId="919"/>
    <cellStyle name="Millares 11 2 2 4" xfId="920"/>
    <cellStyle name="Millares 11 2 3" xfId="921"/>
    <cellStyle name="Millares 11 2 3 2" xfId="922"/>
    <cellStyle name="Millares 11 2 3 2 2" xfId="923"/>
    <cellStyle name="Millares 11 2 3 2 2 2" xfId="924"/>
    <cellStyle name="Millares 11 2 3 2 3" xfId="925"/>
    <cellStyle name="Millares 11 2 3 3" xfId="926"/>
    <cellStyle name="Millares 11 2 3 3 2" xfId="927"/>
    <cellStyle name="Millares 11 2 3 4" xfId="928"/>
    <cellStyle name="Millares 11 2 4" xfId="929"/>
    <cellStyle name="Millares 11 2 4 2" xfId="930"/>
    <cellStyle name="Millares 11 2 4 2 2" xfId="931"/>
    <cellStyle name="Millares 11 2 4 2 2 2" xfId="932"/>
    <cellStyle name="Millares 11 2 4 2 3" xfId="933"/>
    <cellStyle name="Millares 11 2 4 3" xfId="934"/>
    <cellStyle name="Millares 11 2 4 3 2" xfId="935"/>
    <cellStyle name="Millares 11 2 4 4" xfId="936"/>
    <cellStyle name="Millares 11 2 5" xfId="937"/>
    <cellStyle name="Millares 11 2 5 2" xfId="938"/>
    <cellStyle name="Millares 11 2 5 2 2" xfId="939"/>
    <cellStyle name="Millares 11 2 5 3" xfId="940"/>
    <cellStyle name="Millares 11 2 6" xfId="941"/>
    <cellStyle name="Millares 11 2 6 2" xfId="942"/>
    <cellStyle name="Millares 11 2 7" xfId="943"/>
    <cellStyle name="Millares 11 3" xfId="944"/>
    <cellStyle name="Millares 11 3 2" xfId="945"/>
    <cellStyle name="Millares 11 3 2 2" xfId="946"/>
    <cellStyle name="Millares 11 3 2 2 2" xfId="947"/>
    <cellStyle name="Millares 11 3 2 2 2 2" xfId="948"/>
    <cellStyle name="Millares 11 3 2 2 3" xfId="949"/>
    <cellStyle name="Millares 11 3 2 3" xfId="950"/>
    <cellStyle name="Millares 11 3 2 3 2" xfId="951"/>
    <cellStyle name="Millares 11 3 2 4" xfId="952"/>
    <cellStyle name="Millares 11 3 3" xfId="953"/>
    <cellStyle name="Millares 11 3 3 2" xfId="954"/>
    <cellStyle name="Millares 11 3 3 2 2" xfId="955"/>
    <cellStyle name="Millares 11 3 3 2 2 2" xfId="956"/>
    <cellStyle name="Millares 11 3 3 2 3" xfId="957"/>
    <cellStyle name="Millares 11 3 3 3" xfId="958"/>
    <cellStyle name="Millares 11 3 3 3 2" xfId="959"/>
    <cellStyle name="Millares 11 3 3 4" xfId="960"/>
    <cellStyle name="Millares 11 3 4" xfId="961"/>
    <cellStyle name="Millares 11 3 4 2" xfId="962"/>
    <cellStyle name="Millares 11 3 4 2 2" xfId="963"/>
    <cellStyle name="Millares 11 3 4 3" xfId="964"/>
    <cellStyle name="Millares 11 3 5" xfId="965"/>
    <cellStyle name="Millares 11 3 5 2" xfId="966"/>
    <cellStyle name="Millares 11 3 6" xfId="967"/>
    <cellStyle name="Millares 11 4" xfId="968"/>
    <cellStyle name="Millares 11 4 2" xfId="969"/>
    <cellStyle name="Millares 11 4 2 2" xfId="970"/>
    <cellStyle name="Millares 11 4 2 2 2" xfId="971"/>
    <cellStyle name="Millares 11 4 2 3" xfId="972"/>
    <cellStyle name="Millares 11 4 3" xfId="973"/>
    <cellStyle name="Millares 11 4 3 2" xfId="974"/>
    <cellStyle name="Millares 11 4 4" xfId="975"/>
    <cellStyle name="Millares 11 5" xfId="976"/>
    <cellStyle name="Millares 11 5 2" xfId="977"/>
    <cellStyle name="Millares 11 5 2 2" xfId="978"/>
    <cellStyle name="Millares 11 5 2 2 2" xfId="979"/>
    <cellStyle name="Millares 11 5 2 3" xfId="980"/>
    <cellStyle name="Millares 11 5 3" xfId="981"/>
    <cellStyle name="Millares 11 5 3 2" xfId="982"/>
    <cellStyle name="Millares 11 5 4" xfId="983"/>
    <cellStyle name="Millares 11 6" xfId="984"/>
    <cellStyle name="Millares 11 6 2" xfId="985"/>
    <cellStyle name="Millares 11 6 2 2" xfId="986"/>
    <cellStyle name="Millares 11 6 2 2 2" xfId="987"/>
    <cellStyle name="Millares 11 6 2 3" xfId="988"/>
    <cellStyle name="Millares 11 6 3" xfId="989"/>
    <cellStyle name="Millares 11 6 3 2" xfId="990"/>
    <cellStyle name="Millares 11 6 4" xfId="991"/>
    <cellStyle name="Millares 11 7" xfId="992"/>
    <cellStyle name="Millares 11 7 2" xfId="993"/>
    <cellStyle name="Millares 11 7 2 2" xfId="994"/>
    <cellStyle name="Millares 11 7 3" xfId="995"/>
    <cellStyle name="Millares 11 8" xfId="996"/>
    <cellStyle name="Millares 11 8 2" xfId="997"/>
    <cellStyle name="Millares 11 8 2 2" xfId="998"/>
    <cellStyle name="Millares 11 8 3" xfId="999"/>
    <cellStyle name="Millares 11 9" xfId="1000"/>
    <cellStyle name="Millares 11 9 2" xfId="1001"/>
    <cellStyle name="Millares 12" xfId="1002"/>
    <cellStyle name="Millares 12 10" xfId="1003"/>
    <cellStyle name="Millares 12 2" xfId="1004"/>
    <cellStyle name="Millares 12 2 2" xfId="1005"/>
    <cellStyle name="Millares 12 2 2 2" xfId="1006"/>
    <cellStyle name="Millares 12 2 2 2 2" xfId="1007"/>
    <cellStyle name="Millares 12 2 2 2 2 2" xfId="1008"/>
    <cellStyle name="Millares 12 2 2 2 3" xfId="1009"/>
    <cellStyle name="Millares 12 2 2 3" xfId="1010"/>
    <cellStyle name="Millares 12 2 2 3 2" xfId="1011"/>
    <cellStyle name="Millares 12 2 2 4" xfId="1012"/>
    <cellStyle name="Millares 12 2 3" xfId="1013"/>
    <cellStyle name="Millares 12 2 3 2" xfId="1014"/>
    <cellStyle name="Millares 12 2 3 2 2" xfId="1015"/>
    <cellStyle name="Millares 12 2 3 2 2 2" xfId="1016"/>
    <cellStyle name="Millares 12 2 3 2 3" xfId="1017"/>
    <cellStyle name="Millares 12 2 3 3" xfId="1018"/>
    <cellStyle name="Millares 12 2 3 3 2" xfId="1019"/>
    <cellStyle name="Millares 12 2 3 4" xfId="1020"/>
    <cellStyle name="Millares 12 2 4" xfId="1021"/>
    <cellStyle name="Millares 12 2 4 2" xfId="1022"/>
    <cellStyle name="Millares 12 2 4 2 2" xfId="1023"/>
    <cellStyle name="Millares 12 2 4 2 2 2" xfId="1024"/>
    <cellStyle name="Millares 12 2 4 2 3" xfId="1025"/>
    <cellStyle name="Millares 12 2 4 3" xfId="1026"/>
    <cellStyle name="Millares 12 2 4 3 2" xfId="1027"/>
    <cellStyle name="Millares 12 2 4 4" xfId="1028"/>
    <cellStyle name="Millares 12 2 5" xfId="1029"/>
    <cellStyle name="Millares 12 2 5 2" xfId="1030"/>
    <cellStyle name="Millares 12 2 5 2 2" xfId="1031"/>
    <cellStyle name="Millares 12 2 5 3" xfId="1032"/>
    <cellStyle name="Millares 12 2 6" xfId="1033"/>
    <cellStyle name="Millares 12 2 6 2" xfId="1034"/>
    <cellStyle name="Millares 12 2 7" xfId="1035"/>
    <cellStyle name="Millares 12 3" xfId="1036"/>
    <cellStyle name="Millares 12 3 2" xfId="1037"/>
    <cellStyle name="Millares 12 3 2 2" xfId="1038"/>
    <cellStyle name="Millares 12 3 2 2 2" xfId="1039"/>
    <cellStyle name="Millares 12 3 2 2 2 2" xfId="1040"/>
    <cellStyle name="Millares 12 3 2 2 3" xfId="1041"/>
    <cellStyle name="Millares 12 3 2 3" xfId="1042"/>
    <cellStyle name="Millares 12 3 2 3 2" xfId="1043"/>
    <cellStyle name="Millares 12 3 2 4" xfId="1044"/>
    <cellStyle name="Millares 12 3 3" xfId="1045"/>
    <cellStyle name="Millares 12 3 3 2" xfId="1046"/>
    <cellStyle name="Millares 12 3 3 2 2" xfId="1047"/>
    <cellStyle name="Millares 12 3 3 2 2 2" xfId="1048"/>
    <cellStyle name="Millares 12 3 3 2 3" xfId="1049"/>
    <cellStyle name="Millares 12 3 3 3" xfId="1050"/>
    <cellStyle name="Millares 12 3 3 3 2" xfId="1051"/>
    <cellStyle name="Millares 12 3 3 4" xfId="1052"/>
    <cellStyle name="Millares 12 3 4" xfId="1053"/>
    <cellStyle name="Millares 12 3 4 2" xfId="1054"/>
    <cellStyle name="Millares 12 3 4 2 2" xfId="1055"/>
    <cellStyle name="Millares 12 3 4 3" xfId="1056"/>
    <cellStyle name="Millares 12 3 5" xfId="1057"/>
    <cellStyle name="Millares 12 3 5 2" xfId="1058"/>
    <cellStyle name="Millares 12 3 6" xfId="1059"/>
    <cellStyle name="Millares 12 4" xfId="1060"/>
    <cellStyle name="Millares 12 4 2" xfId="1061"/>
    <cellStyle name="Millares 12 4 2 2" xfId="1062"/>
    <cellStyle name="Millares 12 4 2 2 2" xfId="1063"/>
    <cellStyle name="Millares 12 4 2 3" xfId="1064"/>
    <cellStyle name="Millares 12 4 3" xfId="1065"/>
    <cellStyle name="Millares 12 4 3 2" xfId="1066"/>
    <cellStyle name="Millares 12 4 4" xfId="1067"/>
    <cellStyle name="Millares 12 5" xfId="1068"/>
    <cellStyle name="Millares 12 5 2" xfId="1069"/>
    <cellStyle name="Millares 12 5 2 2" xfId="1070"/>
    <cellStyle name="Millares 12 5 2 2 2" xfId="1071"/>
    <cellStyle name="Millares 12 5 2 3" xfId="1072"/>
    <cellStyle name="Millares 12 5 3" xfId="1073"/>
    <cellStyle name="Millares 12 5 3 2" xfId="1074"/>
    <cellStyle name="Millares 12 5 4" xfId="1075"/>
    <cellStyle name="Millares 12 6" xfId="1076"/>
    <cellStyle name="Millares 12 6 2" xfId="1077"/>
    <cellStyle name="Millares 12 6 2 2" xfId="1078"/>
    <cellStyle name="Millares 12 6 2 2 2" xfId="1079"/>
    <cellStyle name="Millares 12 6 2 3" xfId="1080"/>
    <cellStyle name="Millares 12 6 3" xfId="1081"/>
    <cellStyle name="Millares 12 6 3 2" xfId="1082"/>
    <cellStyle name="Millares 12 6 4" xfId="1083"/>
    <cellStyle name="Millares 12 7" xfId="1084"/>
    <cellStyle name="Millares 12 7 2" xfId="1085"/>
    <cellStyle name="Millares 12 7 2 2" xfId="1086"/>
    <cellStyle name="Millares 12 7 3" xfId="1087"/>
    <cellStyle name="Millares 12 8" xfId="1088"/>
    <cellStyle name="Millares 12 8 2" xfId="1089"/>
    <cellStyle name="Millares 12 8 2 2" xfId="1090"/>
    <cellStyle name="Millares 12 8 3" xfId="1091"/>
    <cellStyle name="Millares 12 9" xfId="1092"/>
    <cellStyle name="Millares 12 9 2" xfId="1093"/>
    <cellStyle name="Millares 13" xfId="1094"/>
    <cellStyle name="Millares 13 2" xfId="1095"/>
    <cellStyle name="Millares 13 2 2" xfId="1096"/>
    <cellStyle name="Millares 13 2 2 2" xfId="1097"/>
    <cellStyle name="Millares 13 2 2 2 2" xfId="1098"/>
    <cellStyle name="Millares 13 2 2 2 2 2" xfId="1099"/>
    <cellStyle name="Millares 13 2 2 2 3" xfId="1100"/>
    <cellStyle name="Millares 13 2 2 3" xfId="1101"/>
    <cellStyle name="Millares 13 2 2 3 2" xfId="1102"/>
    <cellStyle name="Millares 13 2 2 4" xfId="1103"/>
    <cellStyle name="Millares 13 2 3" xfId="1104"/>
    <cellStyle name="Millares 13 2 3 2" xfId="1105"/>
    <cellStyle name="Millares 13 2 3 2 2" xfId="1106"/>
    <cellStyle name="Millares 13 2 3 2 2 2" xfId="1107"/>
    <cellStyle name="Millares 13 2 3 2 3" xfId="1108"/>
    <cellStyle name="Millares 13 2 3 3" xfId="1109"/>
    <cellStyle name="Millares 13 2 3 3 2" xfId="1110"/>
    <cellStyle name="Millares 13 2 3 4" xfId="1111"/>
    <cellStyle name="Millares 13 2 4" xfId="1112"/>
    <cellStyle name="Millares 13 2 4 2" xfId="1113"/>
    <cellStyle name="Millares 13 2 4 2 2" xfId="1114"/>
    <cellStyle name="Millares 13 2 4 2 2 2" xfId="1115"/>
    <cellStyle name="Millares 13 2 4 2 3" xfId="1116"/>
    <cellStyle name="Millares 13 2 4 3" xfId="1117"/>
    <cellStyle name="Millares 13 2 4 3 2" xfId="1118"/>
    <cellStyle name="Millares 13 2 4 4" xfId="1119"/>
    <cellStyle name="Millares 13 2 5" xfId="1120"/>
    <cellStyle name="Millares 13 2 5 2" xfId="1121"/>
    <cellStyle name="Millares 13 2 5 2 2" xfId="1122"/>
    <cellStyle name="Millares 13 2 5 3" xfId="1123"/>
    <cellStyle name="Millares 13 2 6" xfId="1124"/>
    <cellStyle name="Millares 13 2 6 2" xfId="1125"/>
    <cellStyle name="Millares 13 2 7" xfId="1126"/>
    <cellStyle name="Millares 13 3" xfId="1127"/>
    <cellStyle name="Millares 13 3 2" xfId="1128"/>
    <cellStyle name="Millares 13 3 2 2" xfId="1129"/>
    <cellStyle name="Millares 13 3 2 2 2" xfId="1130"/>
    <cellStyle name="Millares 13 3 2 2 2 2" xfId="1131"/>
    <cellStyle name="Millares 13 3 2 2 3" xfId="1132"/>
    <cellStyle name="Millares 13 3 2 3" xfId="1133"/>
    <cellStyle name="Millares 13 3 2 3 2" xfId="1134"/>
    <cellStyle name="Millares 13 3 2 4" xfId="1135"/>
    <cellStyle name="Millares 13 3 3" xfId="1136"/>
    <cellStyle name="Millares 13 3 3 2" xfId="1137"/>
    <cellStyle name="Millares 13 3 3 2 2" xfId="1138"/>
    <cellStyle name="Millares 13 3 3 2 2 2" xfId="1139"/>
    <cellStyle name="Millares 13 3 3 2 3" xfId="1140"/>
    <cellStyle name="Millares 13 3 3 3" xfId="1141"/>
    <cellStyle name="Millares 13 3 3 3 2" xfId="1142"/>
    <cellStyle name="Millares 13 3 3 4" xfId="1143"/>
    <cellStyle name="Millares 13 3 4" xfId="1144"/>
    <cellStyle name="Millares 13 3 4 2" xfId="1145"/>
    <cellStyle name="Millares 13 3 4 2 2" xfId="1146"/>
    <cellStyle name="Millares 13 3 4 3" xfId="1147"/>
    <cellStyle name="Millares 13 3 5" xfId="1148"/>
    <cellStyle name="Millares 13 3 5 2" xfId="1149"/>
    <cellStyle name="Millares 13 3 6" xfId="1150"/>
    <cellStyle name="Millares 13 4" xfId="1151"/>
    <cellStyle name="Millares 13 4 2" xfId="1152"/>
    <cellStyle name="Millares 13 4 2 2" xfId="1153"/>
    <cellStyle name="Millares 13 4 2 2 2" xfId="1154"/>
    <cellStyle name="Millares 13 4 2 3" xfId="1155"/>
    <cellStyle name="Millares 13 4 3" xfId="1156"/>
    <cellStyle name="Millares 13 4 3 2" xfId="1157"/>
    <cellStyle name="Millares 13 4 4" xfId="1158"/>
    <cellStyle name="Millares 13 5" xfId="1159"/>
    <cellStyle name="Millares 13 5 2" xfId="1160"/>
    <cellStyle name="Millares 13 5 2 2" xfId="1161"/>
    <cellStyle name="Millares 13 5 2 2 2" xfId="1162"/>
    <cellStyle name="Millares 13 5 2 3" xfId="1163"/>
    <cellStyle name="Millares 13 5 3" xfId="1164"/>
    <cellStyle name="Millares 13 5 3 2" xfId="1165"/>
    <cellStyle name="Millares 13 5 4" xfId="1166"/>
    <cellStyle name="Millares 13 6" xfId="1167"/>
    <cellStyle name="Millares 13 6 2" xfId="1168"/>
    <cellStyle name="Millares 13 6 2 2" xfId="1169"/>
    <cellStyle name="Millares 13 6 2 2 2" xfId="1170"/>
    <cellStyle name="Millares 13 6 2 3" xfId="1171"/>
    <cellStyle name="Millares 13 6 3" xfId="1172"/>
    <cellStyle name="Millares 13 6 3 2" xfId="1173"/>
    <cellStyle name="Millares 13 6 4" xfId="1174"/>
    <cellStyle name="Millares 13 7" xfId="1175"/>
    <cellStyle name="Millares 13 7 2" xfId="1176"/>
    <cellStyle name="Millares 13 7 2 2" xfId="1177"/>
    <cellStyle name="Millares 13 7 3" xfId="1178"/>
    <cellStyle name="Millares 13 8" xfId="1179"/>
    <cellStyle name="Millares 13 8 2" xfId="1180"/>
    <cellStyle name="Millares 13 9" xfId="1181"/>
    <cellStyle name="Millares 14" xfId="1182"/>
    <cellStyle name="Millares 14 2" xfId="1183"/>
    <cellStyle name="Millares 14 2 2" xfId="1184"/>
    <cellStyle name="Millares 14 2 2 2" xfId="1185"/>
    <cellStyle name="Millares 14 2 2 2 2" xfId="1186"/>
    <cellStyle name="Millares 14 2 2 2 2 2" xfId="1187"/>
    <cellStyle name="Millares 14 2 2 2 3" xfId="1188"/>
    <cellStyle name="Millares 14 2 2 3" xfId="1189"/>
    <cellStyle name="Millares 14 2 2 3 2" xfId="1190"/>
    <cellStyle name="Millares 14 2 2 4" xfId="1191"/>
    <cellStyle name="Millares 14 2 3" xfId="1192"/>
    <cellStyle name="Millares 14 2 3 2" xfId="1193"/>
    <cellStyle name="Millares 14 2 3 2 2" xfId="1194"/>
    <cellStyle name="Millares 14 2 3 2 2 2" xfId="1195"/>
    <cellStyle name="Millares 14 2 3 2 3" xfId="1196"/>
    <cellStyle name="Millares 14 2 3 3" xfId="1197"/>
    <cellStyle name="Millares 14 2 3 3 2" xfId="1198"/>
    <cellStyle name="Millares 14 2 3 4" xfId="1199"/>
    <cellStyle name="Millares 14 2 4" xfId="1200"/>
    <cellStyle name="Millares 14 2 4 2" xfId="1201"/>
    <cellStyle name="Millares 14 2 4 2 2" xfId="1202"/>
    <cellStyle name="Millares 14 2 4 2 2 2" xfId="1203"/>
    <cellStyle name="Millares 14 2 4 2 3" xfId="1204"/>
    <cellStyle name="Millares 14 2 4 3" xfId="1205"/>
    <cellStyle name="Millares 14 2 4 3 2" xfId="1206"/>
    <cellStyle name="Millares 14 2 4 4" xfId="1207"/>
    <cellStyle name="Millares 14 2 5" xfId="1208"/>
    <cellStyle name="Millares 14 2 5 2" xfId="1209"/>
    <cellStyle name="Millares 14 2 5 2 2" xfId="1210"/>
    <cellStyle name="Millares 14 2 5 3" xfId="1211"/>
    <cellStyle name="Millares 14 2 6" xfId="1212"/>
    <cellStyle name="Millares 14 2 6 2" xfId="1213"/>
    <cellStyle name="Millares 14 2 7" xfId="1214"/>
    <cellStyle name="Millares 14 3" xfId="1215"/>
    <cellStyle name="Millares 14 3 2" xfId="1216"/>
    <cellStyle name="Millares 14 3 2 2" xfId="1217"/>
    <cellStyle name="Millares 14 3 2 2 2" xfId="1218"/>
    <cellStyle name="Millares 14 3 2 2 2 2" xfId="1219"/>
    <cellStyle name="Millares 14 3 2 2 3" xfId="1220"/>
    <cellStyle name="Millares 14 3 2 3" xfId="1221"/>
    <cellStyle name="Millares 14 3 2 3 2" xfId="1222"/>
    <cellStyle name="Millares 14 3 2 4" xfId="1223"/>
    <cellStyle name="Millares 14 3 3" xfId="1224"/>
    <cellStyle name="Millares 14 3 3 2" xfId="1225"/>
    <cellStyle name="Millares 14 3 3 2 2" xfId="1226"/>
    <cellStyle name="Millares 14 3 3 2 2 2" xfId="1227"/>
    <cellStyle name="Millares 14 3 3 2 3" xfId="1228"/>
    <cellStyle name="Millares 14 3 3 3" xfId="1229"/>
    <cellStyle name="Millares 14 3 3 3 2" xfId="1230"/>
    <cellStyle name="Millares 14 3 3 4" xfId="1231"/>
    <cellStyle name="Millares 14 3 4" xfId="1232"/>
    <cellStyle name="Millares 14 3 4 2" xfId="1233"/>
    <cellStyle name="Millares 14 3 4 2 2" xfId="1234"/>
    <cellStyle name="Millares 14 3 4 3" xfId="1235"/>
    <cellStyle name="Millares 14 3 5" xfId="1236"/>
    <cellStyle name="Millares 14 3 5 2" xfId="1237"/>
    <cellStyle name="Millares 14 3 6" xfId="1238"/>
    <cellStyle name="Millares 14 4" xfId="1239"/>
    <cellStyle name="Millares 14 4 2" xfId="1240"/>
    <cellStyle name="Millares 14 4 2 2" xfId="1241"/>
    <cellStyle name="Millares 14 4 2 2 2" xfId="1242"/>
    <cellStyle name="Millares 14 4 2 3" xfId="1243"/>
    <cellStyle name="Millares 14 4 3" xfId="1244"/>
    <cellStyle name="Millares 14 4 3 2" xfId="1245"/>
    <cellStyle name="Millares 14 4 4" xfId="1246"/>
    <cellStyle name="Millares 14 5" xfId="1247"/>
    <cellStyle name="Millares 14 5 2" xfId="1248"/>
    <cellStyle name="Millares 14 5 2 2" xfId="1249"/>
    <cellStyle name="Millares 14 5 2 2 2" xfId="1250"/>
    <cellStyle name="Millares 14 5 2 3" xfId="1251"/>
    <cellStyle name="Millares 14 5 3" xfId="1252"/>
    <cellStyle name="Millares 14 5 3 2" xfId="1253"/>
    <cellStyle name="Millares 14 5 4" xfId="1254"/>
    <cellStyle name="Millares 14 6" xfId="1255"/>
    <cellStyle name="Millares 14 6 2" xfId="1256"/>
    <cellStyle name="Millares 14 6 2 2" xfId="1257"/>
    <cellStyle name="Millares 14 6 2 2 2" xfId="1258"/>
    <cellStyle name="Millares 14 6 2 3" xfId="1259"/>
    <cellStyle name="Millares 14 6 3" xfId="1260"/>
    <cellStyle name="Millares 14 6 3 2" xfId="1261"/>
    <cellStyle name="Millares 14 6 4" xfId="1262"/>
    <cellStyle name="Millares 14 7" xfId="1263"/>
    <cellStyle name="Millares 14 7 2" xfId="1264"/>
    <cellStyle name="Millares 14 7 2 2" xfId="1265"/>
    <cellStyle name="Millares 14 7 3" xfId="1266"/>
    <cellStyle name="Millares 14 8" xfId="1267"/>
    <cellStyle name="Millares 14 8 2" xfId="1268"/>
    <cellStyle name="Millares 14 9" xfId="1269"/>
    <cellStyle name="Millares 15" xfId="1270"/>
    <cellStyle name="Millares 15 2" xfId="1271"/>
    <cellStyle name="Millares 15 2 2" xfId="1272"/>
    <cellStyle name="Millares 15 2 2 2" xfId="1273"/>
    <cellStyle name="Millares 15 2 2 2 2" xfId="1274"/>
    <cellStyle name="Millares 15 2 2 2 2 2" xfId="1275"/>
    <cellStyle name="Millares 15 2 2 2 3" xfId="1276"/>
    <cellStyle name="Millares 15 2 2 3" xfId="1277"/>
    <cellStyle name="Millares 15 2 2 3 2" xfId="1278"/>
    <cellStyle name="Millares 15 2 2 4" xfId="1279"/>
    <cellStyle name="Millares 15 2 3" xfId="1280"/>
    <cellStyle name="Millares 15 2 3 2" xfId="1281"/>
    <cellStyle name="Millares 15 2 3 2 2" xfId="1282"/>
    <cellStyle name="Millares 15 2 3 2 2 2" xfId="1283"/>
    <cellStyle name="Millares 15 2 3 2 3" xfId="1284"/>
    <cellStyle name="Millares 15 2 3 3" xfId="1285"/>
    <cellStyle name="Millares 15 2 3 3 2" xfId="1286"/>
    <cellStyle name="Millares 15 2 3 4" xfId="1287"/>
    <cellStyle name="Millares 15 2 4" xfId="1288"/>
    <cellStyle name="Millares 15 2 4 2" xfId="1289"/>
    <cellStyle name="Millares 15 2 4 2 2" xfId="1290"/>
    <cellStyle name="Millares 15 2 4 2 2 2" xfId="1291"/>
    <cellStyle name="Millares 15 2 4 2 3" xfId="1292"/>
    <cellStyle name="Millares 15 2 4 3" xfId="1293"/>
    <cellStyle name="Millares 15 2 4 3 2" xfId="1294"/>
    <cellStyle name="Millares 15 2 4 4" xfId="1295"/>
    <cellStyle name="Millares 15 2 5" xfId="1296"/>
    <cellStyle name="Millares 15 2 5 2" xfId="1297"/>
    <cellStyle name="Millares 15 2 5 2 2" xfId="1298"/>
    <cellStyle name="Millares 15 2 5 3" xfId="1299"/>
    <cellStyle name="Millares 15 2 6" xfId="1300"/>
    <cellStyle name="Millares 15 2 6 2" xfId="1301"/>
    <cellStyle name="Millares 15 2 7" xfId="1302"/>
    <cellStyle name="Millares 15 3" xfId="1303"/>
    <cellStyle name="Millares 15 3 2" xfId="1304"/>
    <cellStyle name="Millares 15 3 2 2" xfId="1305"/>
    <cellStyle name="Millares 15 3 2 2 2" xfId="1306"/>
    <cellStyle name="Millares 15 3 2 2 2 2" xfId="1307"/>
    <cellStyle name="Millares 15 3 2 2 3" xfId="1308"/>
    <cellStyle name="Millares 15 3 2 3" xfId="1309"/>
    <cellStyle name="Millares 15 3 2 3 2" xfId="1310"/>
    <cellStyle name="Millares 15 3 2 4" xfId="1311"/>
    <cellStyle name="Millares 15 3 3" xfId="1312"/>
    <cellStyle name="Millares 15 3 3 2" xfId="1313"/>
    <cellStyle name="Millares 15 3 3 2 2" xfId="1314"/>
    <cellStyle name="Millares 15 3 3 2 2 2" xfId="1315"/>
    <cellStyle name="Millares 15 3 3 2 3" xfId="1316"/>
    <cellStyle name="Millares 15 3 3 3" xfId="1317"/>
    <cellStyle name="Millares 15 3 3 3 2" xfId="1318"/>
    <cellStyle name="Millares 15 3 3 4" xfId="1319"/>
    <cellStyle name="Millares 15 3 4" xfId="1320"/>
    <cellStyle name="Millares 15 3 4 2" xfId="1321"/>
    <cellStyle name="Millares 15 3 4 2 2" xfId="1322"/>
    <cellStyle name="Millares 15 3 4 3" xfId="1323"/>
    <cellStyle name="Millares 15 3 5" xfId="1324"/>
    <cellStyle name="Millares 15 3 5 2" xfId="1325"/>
    <cellStyle name="Millares 15 3 6" xfId="1326"/>
    <cellStyle name="Millares 15 4" xfId="1327"/>
    <cellStyle name="Millares 15 4 2" xfId="1328"/>
    <cellStyle name="Millares 15 4 2 2" xfId="1329"/>
    <cellStyle name="Millares 15 4 2 2 2" xfId="1330"/>
    <cellStyle name="Millares 15 4 2 3" xfId="1331"/>
    <cellStyle name="Millares 15 4 3" xfId="1332"/>
    <cellStyle name="Millares 15 4 3 2" xfId="1333"/>
    <cellStyle name="Millares 15 4 4" xfId="1334"/>
    <cellStyle name="Millares 15 5" xfId="1335"/>
    <cellStyle name="Millares 15 5 2" xfId="1336"/>
    <cellStyle name="Millares 15 5 2 2" xfId="1337"/>
    <cellStyle name="Millares 15 5 2 2 2" xfId="1338"/>
    <cellStyle name="Millares 15 5 2 3" xfId="1339"/>
    <cellStyle name="Millares 15 5 3" xfId="1340"/>
    <cellStyle name="Millares 15 5 3 2" xfId="1341"/>
    <cellStyle name="Millares 15 5 4" xfId="1342"/>
    <cellStyle name="Millares 15 6" xfId="1343"/>
    <cellStyle name="Millares 15 6 2" xfId="1344"/>
    <cellStyle name="Millares 15 6 2 2" xfId="1345"/>
    <cellStyle name="Millares 15 6 2 2 2" xfId="1346"/>
    <cellStyle name="Millares 15 6 2 3" xfId="1347"/>
    <cellStyle name="Millares 15 6 3" xfId="1348"/>
    <cellStyle name="Millares 15 6 3 2" xfId="1349"/>
    <cellStyle name="Millares 15 6 4" xfId="1350"/>
    <cellStyle name="Millares 15 7" xfId="1351"/>
    <cellStyle name="Millares 15 7 2" xfId="1352"/>
    <cellStyle name="Millares 15 7 2 2" xfId="1353"/>
    <cellStyle name="Millares 15 7 3" xfId="1354"/>
    <cellStyle name="Millares 15 8" xfId="1355"/>
    <cellStyle name="Millares 15 8 2" xfId="1356"/>
    <cellStyle name="Millares 15 9" xfId="1357"/>
    <cellStyle name="Millares 16" xfId="1358"/>
    <cellStyle name="Millares 16 2" xfId="1359"/>
    <cellStyle name="Millares 16 2 2" xfId="1360"/>
    <cellStyle name="Millares 16 2 2 2" xfId="1361"/>
    <cellStyle name="Millares 16 2 2 2 2" xfId="1362"/>
    <cellStyle name="Millares 16 2 2 2 2 2" xfId="1363"/>
    <cellStyle name="Millares 16 2 2 2 3" xfId="1364"/>
    <cellStyle name="Millares 16 2 2 3" xfId="1365"/>
    <cellStyle name="Millares 16 2 2 3 2" xfId="1366"/>
    <cellStyle name="Millares 16 2 2 4" xfId="1367"/>
    <cellStyle name="Millares 16 2 3" xfId="1368"/>
    <cellStyle name="Millares 16 2 3 2" xfId="1369"/>
    <cellStyle name="Millares 16 2 3 2 2" xfId="1370"/>
    <cellStyle name="Millares 16 2 3 2 2 2" xfId="1371"/>
    <cellStyle name="Millares 16 2 3 2 3" xfId="1372"/>
    <cellStyle name="Millares 16 2 3 3" xfId="1373"/>
    <cellStyle name="Millares 16 2 3 3 2" xfId="1374"/>
    <cellStyle name="Millares 16 2 3 4" xfId="1375"/>
    <cellStyle name="Millares 16 2 4" xfId="1376"/>
    <cellStyle name="Millares 16 2 4 2" xfId="1377"/>
    <cellStyle name="Millares 16 2 4 2 2" xfId="1378"/>
    <cellStyle name="Millares 16 2 4 2 2 2" xfId="1379"/>
    <cellStyle name="Millares 16 2 4 2 3" xfId="1380"/>
    <cellStyle name="Millares 16 2 4 3" xfId="1381"/>
    <cellStyle name="Millares 16 2 4 3 2" xfId="1382"/>
    <cellStyle name="Millares 16 2 4 4" xfId="1383"/>
    <cellStyle name="Millares 16 2 5" xfId="1384"/>
    <cellStyle name="Millares 16 2 5 2" xfId="1385"/>
    <cellStyle name="Millares 16 2 5 2 2" xfId="1386"/>
    <cellStyle name="Millares 16 2 5 3" xfId="1387"/>
    <cellStyle name="Millares 16 2 6" xfId="1388"/>
    <cellStyle name="Millares 16 2 6 2" xfId="1389"/>
    <cellStyle name="Millares 16 2 7" xfId="1390"/>
    <cellStyle name="Millares 16 3" xfId="1391"/>
    <cellStyle name="Millares 16 3 2" xfId="1392"/>
    <cellStyle name="Millares 16 3 2 2" xfId="1393"/>
    <cellStyle name="Millares 16 3 2 2 2" xfId="1394"/>
    <cellStyle name="Millares 16 3 2 2 2 2" xfId="1395"/>
    <cellStyle name="Millares 16 3 2 2 3" xfId="1396"/>
    <cellStyle name="Millares 16 3 2 3" xfId="1397"/>
    <cellStyle name="Millares 16 3 2 3 2" xfId="1398"/>
    <cellStyle name="Millares 16 3 2 4" xfId="1399"/>
    <cellStyle name="Millares 16 3 3" xfId="1400"/>
    <cellStyle name="Millares 16 3 3 2" xfId="1401"/>
    <cellStyle name="Millares 16 3 3 2 2" xfId="1402"/>
    <cellStyle name="Millares 16 3 3 2 2 2" xfId="1403"/>
    <cellStyle name="Millares 16 3 3 2 3" xfId="1404"/>
    <cellStyle name="Millares 16 3 3 3" xfId="1405"/>
    <cellStyle name="Millares 16 3 3 3 2" xfId="1406"/>
    <cellStyle name="Millares 16 3 3 4" xfId="1407"/>
    <cellStyle name="Millares 16 3 4" xfId="1408"/>
    <cellStyle name="Millares 16 3 4 2" xfId="1409"/>
    <cellStyle name="Millares 16 3 4 2 2" xfId="1410"/>
    <cellStyle name="Millares 16 3 4 3" xfId="1411"/>
    <cellStyle name="Millares 16 3 5" xfId="1412"/>
    <cellStyle name="Millares 16 3 5 2" xfId="1413"/>
    <cellStyle name="Millares 16 3 6" xfId="1414"/>
    <cellStyle name="Millares 16 4" xfId="1415"/>
    <cellStyle name="Millares 16 4 2" xfId="1416"/>
    <cellStyle name="Millares 16 4 2 2" xfId="1417"/>
    <cellStyle name="Millares 16 4 2 2 2" xfId="1418"/>
    <cellStyle name="Millares 16 4 2 3" xfId="1419"/>
    <cellStyle name="Millares 16 4 3" xfId="1420"/>
    <cellStyle name="Millares 16 4 3 2" xfId="1421"/>
    <cellStyle name="Millares 16 4 4" xfId="1422"/>
    <cellStyle name="Millares 16 5" xfId="1423"/>
    <cellStyle name="Millares 16 5 2" xfId="1424"/>
    <cellStyle name="Millares 16 5 2 2" xfId="1425"/>
    <cellStyle name="Millares 16 5 2 2 2" xfId="1426"/>
    <cellStyle name="Millares 16 5 2 3" xfId="1427"/>
    <cellStyle name="Millares 16 5 3" xfId="1428"/>
    <cellStyle name="Millares 16 5 3 2" xfId="1429"/>
    <cellStyle name="Millares 16 5 4" xfId="1430"/>
    <cellStyle name="Millares 16 6" xfId="1431"/>
    <cellStyle name="Millares 16 6 2" xfId="1432"/>
    <cellStyle name="Millares 16 6 2 2" xfId="1433"/>
    <cellStyle name="Millares 16 6 2 2 2" xfId="1434"/>
    <cellStyle name="Millares 16 6 2 3" xfId="1435"/>
    <cellStyle name="Millares 16 6 3" xfId="1436"/>
    <cellStyle name="Millares 16 6 3 2" xfId="1437"/>
    <cellStyle name="Millares 16 6 4" xfId="1438"/>
    <cellStyle name="Millares 16 7" xfId="1439"/>
    <cellStyle name="Millares 16 7 2" xfId="1440"/>
    <cellStyle name="Millares 16 7 2 2" xfId="1441"/>
    <cellStyle name="Millares 16 7 3" xfId="1442"/>
    <cellStyle name="Millares 16 8" xfId="1443"/>
    <cellStyle name="Millares 16 8 2" xfId="1444"/>
    <cellStyle name="Millares 16 9" xfId="1445"/>
    <cellStyle name="Millares 17" xfId="1446"/>
    <cellStyle name="Millares 17 2" xfId="1447"/>
    <cellStyle name="Millares 17 2 2" xfId="1448"/>
    <cellStyle name="Millares 17 2 2 2" xfId="1449"/>
    <cellStyle name="Millares 17 2 2 2 2" xfId="1450"/>
    <cellStyle name="Millares 17 2 2 2 2 2" xfId="1451"/>
    <cellStyle name="Millares 17 2 2 2 3" xfId="1452"/>
    <cellStyle name="Millares 17 2 2 3" xfId="1453"/>
    <cellStyle name="Millares 17 2 2 3 2" xfId="1454"/>
    <cellStyle name="Millares 17 2 2 4" xfId="1455"/>
    <cellStyle name="Millares 17 2 3" xfId="1456"/>
    <cellStyle name="Millares 17 2 3 2" xfId="1457"/>
    <cellStyle name="Millares 17 2 3 2 2" xfId="1458"/>
    <cellStyle name="Millares 17 2 3 2 2 2" xfId="1459"/>
    <cellStyle name="Millares 17 2 3 2 3" xfId="1460"/>
    <cellStyle name="Millares 17 2 3 3" xfId="1461"/>
    <cellStyle name="Millares 17 2 3 3 2" xfId="1462"/>
    <cellStyle name="Millares 17 2 3 4" xfId="1463"/>
    <cellStyle name="Millares 17 2 4" xfId="1464"/>
    <cellStyle name="Millares 17 2 4 2" xfId="1465"/>
    <cellStyle name="Millares 17 2 4 2 2" xfId="1466"/>
    <cellStyle name="Millares 17 2 4 2 2 2" xfId="1467"/>
    <cellStyle name="Millares 17 2 4 2 3" xfId="1468"/>
    <cellStyle name="Millares 17 2 4 3" xfId="1469"/>
    <cellStyle name="Millares 17 2 4 3 2" xfId="1470"/>
    <cellStyle name="Millares 17 2 4 4" xfId="1471"/>
    <cellStyle name="Millares 17 2 5" xfId="1472"/>
    <cellStyle name="Millares 17 2 5 2" xfId="1473"/>
    <cellStyle name="Millares 17 2 5 2 2" xfId="1474"/>
    <cellStyle name="Millares 17 2 5 3" xfId="1475"/>
    <cellStyle name="Millares 17 2 6" xfId="1476"/>
    <cellStyle name="Millares 17 2 6 2" xfId="1477"/>
    <cellStyle name="Millares 17 2 7" xfId="1478"/>
    <cellStyle name="Millares 17 3" xfId="1479"/>
    <cellStyle name="Millares 17 3 2" xfId="1480"/>
    <cellStyle name="Millares 17 3 2 2" xfId="1481"/>
    <cellStyle name="Millares 17 3 2 2 2" xfId="1482"/>
    <cellStyle name="Millares 17 3 2 2 2 2" xfId="1483"/>
    <cellStyle name="Millares 17 3 2 2 3" xfId="1484"/>
    <cellStyle name="Millares 17 3 2 3" xfId="1485"/>
    <cellStyle name="Millares 17 3 2 3 2" xfId="1486"/>
    <cellStyle name="Millares 17 3 2 4" xfId="1487"/>
    <cellStyle name="Millares 17 3 3" xfId="1488"/>
    <cellStyle name="Millares 17 3 3 2" xfId="1489"/>
    <cellStyle name="Millares 17 3 3 2 2" xfId="1490"/>
    <cellStyle name="Millares 17 3 3 2 2 2" xfId="1491"/>
    <cellStyle name="Millares 17 3 3 2 3" xfId="1492"/>
    <cellStyle name="Millares 17 3 3 3" xfId="1493"/>
    <cellStyle name="Millares 17 3 3 3 2" xfId="1494"/>
    <cellStyle name="Millares 17 3 3 4" xfId="1495"/>
    <cellStyle name="Millares 17 3 4" xfId="1496"/>
    <cellStyle name="Millares 17 3 4 2" xfId="1497"/>
    <cellStyle name="Millares 17 3 4 2 2" xfId="1498"/>
    <cellStyle name="Millares 17 3 4 3" xfId="1499"/>
    <cellStyle name="Millares 17 3 5" xfId="1500"/>
    <cellStyle name="Millares 17 3 5 2" xfId="1501"/>
    <cellStyle name="Millares 17 3 6" xfId="1502"/>
    <cellStyle name="Millares 17 4" xfId="1503"/>
    <cellStyle name="Millares 17 4 2" xfId="1504"/>
    <cellStyle name="Millares 17 4 2 2" xfId="1505"/>
    <cellStyle name="Millares 17 4 2 2 2" xfId="1506"/>
    <cellStyle name="Millares 17 4 2 3" xfId="1507"/>
    <cellStyle name="Millares 17 4 3" xfId="1508"/>
    <cellStyle name="Millares 17 4 3 2" xfId="1509"/>
    <cellStyle name="Millares 17 4 4" xfId="1510"/>
    <cellStyle name="Millares 17 5" xfId="1511"/>
    <cellStyle name="Millares 17 5 2" xfId="1512"/>
    <cellStyle name="Millares 17 5 2 2" xfId="1513"/>
    <cellStyle name="Millares 17 5 2 2 2" xfId="1514"/>
    <cellStyle name="Millares 17 5 2 3" xfId="1515"/>
    <cellStyle name="Millares 17 5 3" xfId="1516"/>
    <cellStyle name="Millares 17 5 3 2" xfId="1517"/>
    <cellStyle name="Millares 17 5 4" xfId="1518"/>
    <cellStyle name="Millares 17 6" xfId="1519"/>
    <cellStyle name="Millares 17 6 2" xfId="1520"/>
    <cellStyle name="Millares 17 6 2 2" xfId="1521"/>
    <cellStyle name="Millares 17 6 2 2 2" xfId="1522"/>
    <cellStyle name="Millares 17 6 2 3" xfId="1523"/>
    <cellStyle name="Millares 17 6 3" xfId="1524"/>
    <cellStyle name="Millares 17 6 3 2" xfId="1525"/>
    <cellStyle name="Millares 17 6 4" xfId="1526"/>
    <cellStyle name="Millares 17 7" xfId="1527"/>
    <cellStyle name="Millares 17 7 2" xfId="1528"/>
    <cellStyle name="Millares 17 7 2 2" xfId="1529"/>
    <cellStyle name="Millares 17 7 3" xfId="1530"/>
    <cellStyle name="Millares 17 8" xfId="1531"/>
    <cellStyle name="Millares 17 8 2" xfId="1532"/>
    <cellStyle name="Millares 17 9" xfId="1533"/>
    <cellStyle name="Millares 18" xfId="1534"/>
    <cellStyle name="Millares 18 2" xfId="1535"/>
    <cellStyle name="Millares 18 2 2" xfId="1536"/>
    <cellStyle name="Millares 18 2 2 2" xfId="1537"/>
    <cellStyle name="Millares 18 2 2 2 2" xfId="1538"/>
    <cellStyle name="Millares 18 2 2 2 2 2" xfId="1539"/>
    <cellStyle name="Millares 18 2 2 2 3" xfId="1540"/>
    <cellStyle name="Millares 18 2 2 3" xfId="1541"/>
    <cellStyle name="Millares 18 2 2 3 2" xfId="1542"/>
    <cellStyle name="Millares 18 2 2 4" xfId="1543"/>
    <cellStyle name="Millares 18 2 3" xfId="1544"/>
    <cellStyle name="Millares 18 2 3 2" xfId="1545"/>
    <cellStyle name="Millares 18 2 3 2 2" xfId="1546"/>
    <cellStyle name="Millares 18 2 3 2 2 2" xfId="1547"/>
    <cellStyle name="Millares 18 2 3 2 3" xfId="1548"/>
    <cellStyle name="Millares 18 2 3 3" xfId="1549"/>
    <cellStyle name="Millares 18 2 3 3 2" xfId="1550"/>
    <cellStyle name="Millares 18 2 3 4" xfId="1551"/>
    <cellStyle name="Millares 18 2 4" xfId="1552"/>
    <cellStyle name="Millares 18 2 4 2" xfId="1553"/>
    <cellStyle name="Millares 18 2 4 2 2" xfId="1554"/>
    <cellStyle name="Millares 18 2 4 3" xfId="1555"/>
    <cellStyle name="Millares 18 2 5" xfId="1556"/>
    <cellStyle name="Millares 18 2 5 2" xfId="1557"/>
    <cellStyle name="Millares 18 2 6" xfId="1558"/>
    <cellStyle name="Millares 18 3" xfId="1559"/>
    <cellStyle name="Millares 18 3 2" xfId="1560"/>
    <cellStyle name="Millares 18 3 2 2" xfId="1561"/>
    <cellStyle name="Millares 18 3 2 2 2" xfId="1562"/>
    <cellStyle name="Millares 18 3 2 2 2 2" xfId="1563"/>
    <cellStyle name="Millares 18 3 2 2 3" xfId="1564"/>
    <cellStyle name="Millares 18 3 2 3" xfId="1565"/>
    <cellStyle name="Millares 18 3 2 3 2" xfId="1566"/>
    <cellStyle name="Millares 18 3 2 4" xfId="1567"/>
    <cellStyle name="Millares 18 3 3" xfId="1568"/>
    <cellStyle name="Millares 18 3 3 2" xfId="1569"/>
    <cellStyle name="Millares 18 3 3 2 2" xfId="1570"/>
    <cellStyle name="Millares 18 3 3 2 2 2" xfId="1571"/>
    <cellStyle name="Millares 18 3 3 2 3" xfId="1572"/>
    <cellStyle name="Millares 18 3 3 3" xfId="1573"/>
    <cellStyle name="Millares 18 3 3 3 2" xfId="1574"/>
    <cellStyle name="Millares 18 3 3 4" xfId="1575"/>
    <cellStyle name="Millares 18 3 4" xfId="1576"/>
    <cellStyle name="Millares 18 3 4 2" xfId="1577"/>
    <cellStyle name="Millares 18 3 4 2 2" xfId="1578"/>
    <cellStyle name="Millares 18 3 4 3" xfId="1579"/>
    <cellStyle name="Millares 18 3 5" xfId="1580"/>
    <cellStyle name="Millares 18 3 5 2" xfId="1581"/>
    <cellStyle name="Millares 18 3 6" xfId="1582"/>
    <cellStyle name="Millares 18 4" xfId="1583"/>
    <cellStyle name="Millares 18 4 2" xfId="1584"/>
    <cellStyle name="Millares 18 4 2 2" xfId="1585"/>
    <cellStyle name="Millares 18 4 2 2 2" xfId="1586"/>
    <cellStyle name="Millares 18 4 2 3" xfId="1587"/>
    <cellStyle name="Millares 18 4 3" xfId="1588"/>
    <cellStyle name="Millares 18 4 3 2" xfId="1589"/>
    <cellStyle name="Millares 18 4 4" xfId="1590"/>
    <cellStyle name="Millares 18 5" xfId="1591"/>
    <cellStyle name="Millares 18 5 2" xfId="1592"/>
    <cellStyle name="Millares 18 5 2 2" xfId="1593"/>
    <cellStyle name="Millares 18 5 2 2 2" xfId="1594"/>
    <cellStyle name="Millares 18 5 2 3" xfId="1595"/>
    <cellStyle name="Millares 18 5 3" xfId="1596"/>
    <cellStyle name="Millares 18 5 3 2" xfId="1597"/>
    <cellStyle name="Millares 18 5 4" xfId="1598"/>
    <cellStyle name="Millares 18 6" xfId="1599"/>
    <cellStyle name="Millares 18 6 2" xfId="1600"/>
    <cellStyle name="Millares 18 6 2 2" xfId="1601"/>
    <cellStyle name="Millares 18 6 3" xfId="1602"/>
    <cellStyle name="Millares 18 7" xfId="1603"/>
    <cellStyle name="Millares 18 7 2" xfId="1604"/>
    <cellStyle name="Millares 18 8" xfId="1605"/>
    <cellStyle name="Millares 19" xfId="1606"/>
    <cellStyle name="Millares 19 2" xfId="1607"/>
    <cellStyle name="Millares 19 2 2" xfId="1608"/>
    <cellStyle name="Millares 19 2 2 2" xfId="1609"/>
    <cellStyle name="Millares 19 2 2 2 2" xfId="1610"/>
    <cellStyle name="Millares 19 2 2 2 2 2" xfId="1611"/>
    <cellStyle name="Millares 19 2 2 2 3" xfId="1612"/>
    <cellStyle name="Millares 19 2 2 3" xfId="1613"/>
    <cellStyle name="Millares 19 2 2 3 2" xfId="1614"/>
    <cellStyle name="Millares 19 2 2 4" xfId="1615"/>
    <cellStyle name="Millares 19 2 3" xfId="1616"/>
    <cellStyle name="Millares 19 2 3 2" xfId="1617"/>
    <cellStyle name="Millares 19 2 3 2 2" xfId="1618"/>
    <cellStyle name="Millares 19 2 3 2 2 2" xfId="1619"/>
    <cellStyle name="Millares 19 2 3 2 3" xfId="1620"/>
    <cellStyle name="Millares 19 2 3 3" xfId="1621"/>
    <cellStyle name="Millares 19 2 3 3 2" xfId="1622"/>
    <cellStyle name="Millares 19 2 3 4" xfId="1623"/>
    <cellStyle name="Millares 19 2 4" xfId="1624"/>
    <cellStyle name="Millares 19 2 4 2" xfId="1625"/>
    <cellStyle name="Millares 19 2 4 2 2" xfId="1626"/>
    <cellStyle name="Millares 19 2 4 2 2 2" xfId="1627"/>
    <cellStyle name="Millares 19 2 4 2 3" xfId="1628"/>
    <cellStyle name="Millares 19 2 4 3" xfId="1629"/>
    <cellStyle name="Millares 19 2 4 3 2" xfId="1630"/>
    <cellStyle name="Millares 19 2 4 4" xfId="1631"/>
    <cellStyle name="Millares 19 2 5" xfId="1632"/>
    <cellStyle name="Millares 19 2 5 2" xfId="1633"/>
    <cellStyle name="Millares 19 2 5 2 2" xfId="1634"/>
    <cellStyle name="Millares 19 2 5 3" xfId="1635"/>
    <cellStyle name="Millares 19 2 6" xfId="1636"/>
    <cellStyle name="Millares 19 2 6 2" xfId="1637"/>
    <cellStyle name="Millares 19 2 7" xfId="1638"/>
    <cellStyle name="Millares 19 3" xfId="1639"/>
    <cellStyle name="Millares 19 3 2" xfId="1640"/>
    <cellStyle name="Millares 19 3 2 2" xfId="1641"/>
    <cellStyle name="Millares 19 3 2 2 2" xfId="1642"/>
    <cellStyle name="Millares 19 3 2 2 2 2" xfId="1643"/>
    <cellStyle name="Millares 19 3 2 2 3" xfId="1644"/>
    <cellStyle name="Millares 19 3 2 3" xfId="1645"/>
    <cellStyle name="Millares 19 3 2 3 2" xfId="1646"/>
    <cellStyle name="Millares 19 3 2 4" xfId="1647"/>
    <cellStyle name="Millares 19 3 3" xfId="1648"/>
    <cellStyle name="Millares 19 3 3 2" xfId="1649"/>
    <cellStyle name="Millares 19 3 3 2 2" xfId="1650"/>
    <cellStyle name="Millares 19 3 3 2 2 2" xfId="1651"/>
    <cellStyle name="Millares 19 3 3 2 3" xfId="1652"/>
    <cellStyle name="Millares 19 3 3 3" xfId="1653"/>
    <cellStyle name="Millares 19 3 3 3 2" xfId="1654"/>
    <cellStyle name="Millares 19 3 3 4" xfId="1655"/>
    <cellStyle name="Millares 19 3 4" xfId="1656"/>
    <cellStyle name="Millares 19 3 4 2" xfId="1657"/>
    <cellStyle name="Millares 19 3 4 2 2" xfId="1658"/>
    <cellStyle name="Millares 19 3 4 3" xfId="1659"/>
    <cellStyle name="Millares 19 3 5" xfId="1660"/>
    <cellStyle name="Millares 19 3 5 2" xfId="1661"/>
    <cellStyle name="Millares 19 3 6" xfId="1662"/>
    <cellStyle name="Millares 19 4" xfId="1663"/>
    <cellStyle name="Millares 19 4 2" xfId="1664"/>
    <cellStyle name="Millares 19 4 2 2" xfId="1665"/>
    <cellStyle name="Millares 19 4 2 2 2" xfId="1666"/>
    <cellStyle name="Millares 19 4 2 3" xfId="1667"/>
    <cellStyle name="Millares 19 4 3" xfId="1668"/>
    <cellStyle name="Millares 19 4 3 2" xfId="1669"/>
    <cellStyle name="Millares 19 4 4" xfId="1670"/>
    <cellStyle name="Millares 19 5" xfId="1671"/>
    <cellStyle name="Millares 19 5 2" xfId="1672"/>
    <cellStyle name="Millares 19 5 2 2" xfId="1673"/>
    <cellStyle name="Millares 19 5 2 2 2" xfId="1674"/>
    <cellStyle name="Millares 19 5 2 3" xfId="1675"/>
    <cellStyle name="Millares 19 5 3" xfId="1676"/>
    <cellStyle name="Millares 19 5 3 2" xfId="1677"/>
    <cellStyle name="Millares 19 5 4" xfId="1678"/>
    <cellStyle name="Millares 19 6" xfId="1679"/>
    <cellStyle name="Millares 19 6 2" xfId="1680"/>
    <cellStyle name="Millares 19 6 2 2" xfId="1681"/>
    <cellStyle name="Millares 19 6 3" xfId="1682"/>
    <cellStyle name="Millares 19 7" xfId="1683"/>
    <cellStyle name="Millares 19 7 2" xfId="1684"/>
    <cellStyle name="Millares 19 8" xfId="1685"/>
    <cellStyle name="Millares 2" xfId="1686"/>
    <cellStyle name="Millares 2 10" xfId="1687"/>
    <cellStyle name="Millares 2 10 2" xfId="1688"/>
    <cellStyle name="Millares 2 10 2 2" xfId="1689"/>
    <cellStyle name="Millares 2 10 2 2 2" xfId="1690"/>
    <cellStyle name="Millares 2 10 2 2 2 2" xfId="1691"/>
    <cellStyle name="Millares 2 10 2 2 3" xfId="1692"/>
    <cellStyle name="Millares 2 10 2 3" xfId="1693"/>
    <cellStyle name="Millares 2 10 2 3 2" xfId="1694"/>
    <cellStyle name="Millares 2 10 2 4" xfId="1695"/>
    <cellStyle name="Millares 2 10 3" xfId="1696"/>
    <cellStyle name="Millares 2 10 3 2" xfId="1697"/>
    <cellStyle name="Millares 2 10 3 2 2" xfId="1698"/>
    <cellStyle name="Millares 2 10 3 3" xfId="1699"/>
    <cellStyle name="Millares 2 10 4" xfId="1700"/>
    <cellStyle name="Millares 2 10 4 2" xfId="1701"/>
    <cellStyle name="Millares 2 10 5" xfId="1702"/>
    <cellStyle name="Millares 2 11" xfId="1703"/>
    <cellStyle name="Millares 2 11 2" xfId="1704"/>
    <cellStyle name="Millares 2 11 2 2" xfId="1705"/>
    <cellStyle name="Millares 2 11 2 2 2" xfId="1706"/>
    <cellStyle name="Millares 2 11 2 3" xfId="1707"/>
    <cellStyle name="Millares 2 11 3" xfId="1708"/>
    <cellStyle name="Millares 2 11 3 2" xfId="1709"/>
    <cellStyle name="Millares 2 11 4" xfId="1710"/>
    <cellStyle name="Millares 2 12" xfId="1711"/>
    <cellStyle name="Millares 2 12 2" xfId="1712"/>
    <cellStyle name="Millares 2 12 2 2" xfId="1713"/>
    <cellStyle name="Millares 2 12 2 2 2" xfId="1714"/>
    <cellStyle name="Millares 2 12 2 3" xfId="1715"/>
    <cellStyle name="Millares 2 12 3" xfId="1716"/>
    <cellStyle name="Millares 2 12 3 2" xfId="1717"/>
    <cellStyle name="Millares 2 12 4" xfId="1718"/>
    <cellStyle name="Millares 2 13" xfId="1719"/>
    <cellStyle name="Millares 2 14" xfId="1720"/>
    <cellStyle name="Millares 2 15" xfId="1721"/>
    <cellStyle name="Millares 2 2" xfId="1722"/>
    <cellStyle name="Millares 2 2 2" xfId="1723"/>
    <cellStyle name="Millares 2 2 2 2" xfId="1724"/>
    <cellStyle name="Millares 2 2 2 2 2" xfId="1725"/>
    <cellStyle name="Millares 2 2 2 2 2 2" xfId="1726"/>
    <cellStyle name="Millares 2 2 2 2 2 2 2" xfId="1727"/>
    <cellStyle name="Millares 2 2 2 2 2 2 2 2" xfId="1728"/>
    <cellStyle name="Millares 2 2 2 2 2 2 2 2 2" xfId="1729"/>
    <cellStyle name="Millares 2 2 2 2 2 2 2 3" xfId="1730"/>
    <cellStyle name="Millares 2 2 2 2 2 2 3" xfId="1731"/>
    <cellStyle name="Millares 2 2 2 2 2 2 3 2" xfId="1732"/>
    <cellStyle name="Millares 2 2 2 2 2 2 4" xfId="1733"/>
    <cellStyle name="Millares 2 2 2 2 2 3" xfId="1734"/>
    <cellStyle name="Millares 2 2 2 2 2 3 2" xfId="1735"/>
    <cellStyle name="Millares 2 2 2 2 2 3 2 2" xfId="1736"/>
    <cellStyle name="Millares 2 2 2 2 2 3 3" xfId="1737"/>
    <cellStyle name="Millares 2 2 2 2 2 4" xfId="1738"/>
    <cellStyle name="Millares 2 2 2 2 2 4 2" xfId="1739"/>
    <cellStyle name="Millares 2 2 2 2 2 5" xfId="1740"/>
    <cellStyle name="Millares 2 2 2 2 3" xfId="1741"/>
    <cellStyle name="Millares 2 2 2 2 3 2" xfId="1742"/>
    <cellStyle name="Millares 2 2 2 2 3 2 2" xfId="1743"/>
    <cellStyle name="Millares 2 2 2 2 3 2 2 2" xfId="1744"/>
    <cellStyle name="Millares 2 2 2 2 3 2 3" xfId="1745"/>
    <cellStyle name="Millares 2 2 2 2 3 3" xfId="1746"/>
    <cellStyle name="Millares 2 2 2 2 3 3 2" xfId="1747"/>
    <cellStyle name="Millares 2 2 2 2 3 4" xfId="1748"/>
    <cellStyle name="Millares 2 2 2 2 4" xfId="1749"/>
    <cellStyle name="Millares 2 2 2 2 4 2" xfId="1750"/>
    <cellStyle name="Millares 2 2 2 2 4 2 2" xfId="1751"/>
    <cellStyle name="Millares 2 2 2 2 4 3" xfId="1752"/>
    <cellStyle name="Millares 2 2 2 2 5" xfId="1753"/>
    <cellStyle name="Millares 2 2 2 2 5 2" xfId="1754"/>
    <cellStyle name="Millares 2 2 2 2 6" xfId="1755"/>
    <cellStyle name="Millares 2 2 2 3" xfId="1756"/>
    <cellStyle name="Millares 2 2 2 3 2" xfId="1757"/>
    <cellStyle name="Millares 2 2 2 3 2 2" xfId="1758"/>
    <cellStyle name="Millares 2 2 2 3 2 2 2" xfId="1759"/>
    <cellStyle name="Millares 2 2 2 3 2 2 2 2" xfId="1760"/>
    <cellStyle name="Millares 2 2 2 3 2 2 3" xfId="1761"/>
    <cellStyle name="Millares 2 2 2 3 2 3" xfId="1762"/>
    <cellStyle name="Millares 2 2 2 3 2 3 2" xfId="1763"/>
    <cellStyle name="Millares 2 2 2 3 2 4" xfId="1764"/>
    <cellStyle name="Millares 2 2 2 3 3" xfId="1765"/>
    <cellStyle name="Millares 2 2 2 3 3 2" xfId="1766"/>
    <cellStyle name="Millares 2 2 2 3 3 2 2" xfId="1767"/>
    <cellStyle name="Millares 2 2 2 3 3 3" xfId="1768"/>
    <cellStyle name="Millares 2 2 2 3 4" xfId="1769"/>
    <cellStyle name="Millares 2 2 2 3 4 2" xfId="1770"/>
    <cellStyle name="Millares 2 2 2 3 5" xfId="1771"/>
    <cellStyle name="Millares 2 2 2 4" xfId="1772"/>
    <cellStyle name="Millares 2 2 2 4 2" xfId="1773"/>
    <cellStyle name="Millares 2 2 2 4 2 2" xfId="1774"/>
    <cellStyle name="Millares 2 2 2 4 2 2 2" xfId="1775"/>
    <cellStyle name="Millares 2 2 2 4 2 3" xfId="1776"/>
    <cellStyle name="Millares 2 2 2 4 3" xfId="1777"/>
    <cellStyle name="Millares 2 2 2 4 3 2" xfId="1778"/>
    <cellStyle name="Millares 2 2 2 4 4" xfId="1779"/>
    <cellStyle name="Millares 2 2 2 5" xfId="1780"/>
    <cellStyle name="Millares 2 2 2 5 2" xfId="1781"/>
    <cellStyle name="Millares 2 2 2 5 2 2" xfId="1782"/>
    <cellStyle name="Millares 2 2 2 5 2 2 2" xfId="1783"/>
    <cellStyle name="Millares 2 2 2 5 2 3" xfId="1784"/>
    <cellStyle name="Millares 2 2 2 5 3" xfId="1785"/>
    <cellStyle name="Millares 2 2 2 5 3 2" xfId="1786"/>
    <cellStyle name="Millares 2 2 2 5 4" xfId="1787"/>
    <cellStyle name="Millares 2 2 2 6" xfId="1788"/>
    <cellStyle name="Millares 2 2 2 6 2" xfId="1789"/>
    <cellStyle name="Millares 2 2 2 6 2 2" xfId="1790"/>
    <cellStyle name="Millares 2 2 2 6 3" xfId="1791"/>
    <cellStyle name="Millares 2 2 2 7" xfId="1792"/>
    <cellStyle name="Millares 2 2 2 7 2" xfId="1793"/>
    <cellStyle name="Millares 2 2 2 8" xfId="1794"/>
    <cellStyle name="Millares 2 2 3" xfId="1795"/>
    <cellStyle name="Millares 2 2 3 2" xfId="1796"/>
    <cellStyle name="Millares 2 2 3 2 2" xfId="1797"/>
    <cellStyle name="Millares 2 2 3 2 2 2" xfId="1798"/>
    <cellStyle name="Millares 2 2 3 2 2 2 2" xfId="1799"/>
    <cellStyle name="Millares 2 2 3 2 2 2 2 2" xfId="1800"/>
    <cellStyle name="Millares 2 2 3 2 2 2 3" xfId="1801"/>
    <cellStyle name="Millares 2 2 3 2 2 3" xfId="1802"/>
    <cellStyle name="Millares 2 2 3 2 2 3 2" xfId="1803"/>
    <cellStyle name="Millares 2 2 3 2 2 4" xfId="1804"/>
    <cellStyle name="Millares 2 2 3 2 3" xfId="1805"/>
    <cellStyle name="Millares 2 2 3 2 3 2" xfId="1806"/>
    <cellStyle name="Millares 2 2 3 2 3 2 2" xfId="1807"/>
    <cellStyle name="Millares 2 2 3 2 3 2 2 2" xfId="1808"/>
    <cellStyle name="Millares 2 2 3 2 3 2 3" xfId="1809"/>
    <cellStyle name="Millares 2 2 3 2 3 3" xfId="1810"/>
    <cellStyle name="Millares 2 2 3 2 3 3 2" xfId="1811"/>
    <cellStyle name="Millares 2 2 3 2 3 4" xfId="1812"/>
    <cellStyle name="Millares 2 2 3 2 4" xfId="1813"/>
    <cellStyle name="Millares 2 2 3 2 4 2" xfId="1814"/>
    <cellStyle name="Millares 2 2 3 2 4 2 2" xfId="1815"/>
    <cellStyle name="Millares 2 2 3 2 4 3" xfId="1816"/>
    <cellStyle name="Millares 2 2 3 2 5" xfId="1817"/>
    <cellStyle name="Millares 2 2 3 2 5 2" xfId="1818"/>
    <cellStyle name="Millares 2 2 3 2 6" xfId="1819"/>
    <cellStyle name="Millares 2 2 3 3" xfId="1820"/>
    <cellStyle name="Millares 2 2 3 3 2" xfId="1821"/>
    <cellStyle name="Millares 2 2 3 3 2 2" xfId="1822"/>
    <cellStyle name="Millares 2 2 3 3 2 2 2" xfId="1823"/>
    <cellStyle name="Millares 2 2 3 3 2 2 2 2" xfId="1824"/>
    <cellStyle name="Millares 2 2 3 3 2 2 3" xfId="1825"/>
    <cellStyle name="Millares 2 2 3 3 2 3" xfId="1826"/>
    <cellStyle name="Millares 2 2 3 3 2 3 2" xfId="1827"/>
    <cellStyle name="Millares 2 2 3 3 2 4" xfId="1828"/>
    <cellStyle name="Millares 2 2 3 3 3" xfId="1829"/>
    <cellStyle name="Millares 2 2 3 3 3 2" xfId="1830"/>
    <cellStyle name="Millares 2 2 3 3 3 2 2" xfId="1831"/>
    <cellStyle name="Millares 2 2 3 3 3 3" xfId="1832"/>
    <cellStyle name="Millares 2 2 3 3 4" xfId="1833"/>
    <cellStyle name="Millares 2 2 3 3 4 2" xfId="1834"/>
    <cellStyle name="Millares 2 2 3 3 5" xfId="1835"/>
    <cellStyle name="Millares 2 2 3 4" xfId="1836"/>
    <cellStyle name="Millares 2 2 3 4 2" xfId="1837"/>
    <cellStyle name="Millares 2 2 3 4 2 2" xfId="1838"/>
    <cellStyle name="Millares 2 2 3 4 2 2 2" xfId="1839"/>
    <cellStyle name="Millares 2 2 3 4 2 3" xfId="1840"/>
    <cellStyle name="Millares 2 2 3 4 3" xfId="1841"/>
    <cellStyle name="Millares 2 2 3 4 3 2" xfId="1842"/>
    <cellStyle name="Millares 2 2 3 4 4" xfId="1843"/>
    <cellStyle name="Millares 2 2 3 5" xfId="1844"/>
    <cellStyle name="Millares 2 2 3 5 2" xfId="1845"/>
    <cellStyle name="Millares 2 2 3 5 2 2" xfId="1846"/>
    <cellStyle name="Millares 2 2 3 5 2 2 2" xfId="1847"/>
    <cellStyle name="Millares 2 2 3 5 2 3" xfId="1848"/>
    <cellStyle name="Millares 2 2 3 5 3" xfId="1849"/>
    <cellStyle name="Millares 2 2 3 5 3 2" xfId="1850"/>
    <cellStyle name="Millares 2 2 3 5 4" xfId="1851"/>
    <cellStyle name="Millares 2 2 3 6" xfId="1852"/>
    <cellStyle name="Millares 2 2 3 6 2" xfId="1853"/>
    <cellStyle name="Millares 2 2 3 6 2 2" xfId="1854"/>
    <cellStyle name="Millares 2 2 3 6 3" xfId="1855"/>
    <cellStyle name="Millares 2 2 3 7" xfId="1856"/>
    <cellStyle name="Millares 2 2 3 7 2" xfId="1857"/>
    <cellStyle name="Millares 2 2 3 7 2 2" xfId="1858"/>
    <cellStyle name="Millares 2 2 3 7 3" xfId="1859"/>
    <cellStyle name="Millares 2 2 3 8" xfId="1860"/>
    <cellStyle name="Millares 2 2 3 8 2" xfId="1861"/>
    <cellStyle name="Millares 2 2 3 9" xfId="1862"/>
    <cellStyle name="Millares 2 2 4" xfId="1863"/>
    <cellStyle name="Millares 2 2 4 2" xfId="1864"/>
    <cellStyle name="Millares 2 2 4 2 2" xfId="1865"/>
    <cellStyle name="Millares 2 2 4 2 2 2" xfId="1866"/>
    <cellStyle name="Millares 2 2 4 2 2 2 2" xfId="1867"/>
    <cellStyle name="Millares 2 2 4 2 2 2 2 2" xfId="1868"/>
    <cellStyle name="Millares 2 2 4 2 2 2 3" xfId="1869"/>
    <cellStyle name="Millares 2 2 4 2 2 3" xfId="1870"/>
    <cellStyle name="Millares 2 2 4 2 2 3 2" xfId="1871"/>
    <cellStyle name="Millares 2 2 4 2 2 4" xfId="1872"/>
    <cellStyle name="Millares 2 2 4 2 3" xfId="1873"/>
    <cellStyle name="Millares 2 2 4 2 3 2" xfId="1874"/>
    <cellStyle name="Millares 2 2 4 2 3 2 2" xfId="1875"/>
    <cellStyle name="Millares 2 2 4 2 3 3" xfId="1876"/>
    <cellStyle name="Millares 2 2 4 2 4" xfId="1877"/>
    <cellStyle name="Millares 2 2 4 2 4 2" xfId="1878"/>
    <cellStyle name="Millares 2 2 4 2 5" xfId="1879"/>
    <cellStyle name="Millares 2 2 4 3" xfId="1880"/>
    <cellStyle name="Millares 2 2 4 3 2" xfId="1881"/>
    <cellStyle name="Millares 2 2 4 3 2 2" xfId="1882"/>
    <cellStyle name="Millares 2 2 4 3 2 2 2" xfId="1883"/>
    <cellStyle name="Millares 2 2 4 3 2 3" xfId="1884"/>
    <cellStyle name="Millares 2 2 4 3 3" xfId="1885"/>
    <cellStyle name="Millares 2 2 4 3 3 2" xfId="1886"/>
    <cellStyle name="Millares 2 2 4 3 4" xfId="1887"/>
    <cellStyle name="Millares 2 2 4 4" xfId="1888"/>
    <cellStyle name="Millares 2 2 4 4 2" xfId="1889"/>
    <cellStyle name="Millares 2 2 4 4 2 2" xfId="1890"/>
    <cellStyle name="Millares 2 2 4 4 2 2 2" xfId="1891"/>
    <cellStyle name="Millares 2 2 4 4 2 3" xfId="1892"/>
    <cellStyle name="Millares 2 2 4 4 3" xfId="1893"/>
    <cellStyle name="Millares 2 2 4 4 3 2" xfId="1894"/>
    <cellStyle name="Millares 2 2 4 4 4" xfId="1895"/>
    <cellStyle name="Millares 2 2 4 5" xfId="1896"/>
    <cellStyle name="Millares 2 2 4 5 2" xfId="1897"/>
    <cellStyle name="Millares 2 2 4 5 2 2" xfId="1898"/>
    <cellStyle name="Millares 2 2 4 5 3" xfId="1899"/>
    <cellStyle name="Millares 2 2 4 6" xfId="1900"/>
    <cellStyle name="Millares 2 2 4 6 2" xfId="1901"/>
    <cellStyle name="Millares 2 2 4 7" xfId="1902"/>
    <cellStyle name="Millares 2 2 5" xfId="1903"/>
    <cellStyle name="Millares 2 2_PRES ZULIA" xfId="1904"/>
    <cellStyle name="Millares 2 3" xfId="1905"/>
    <cellStyle name="Millares 2 3 10" xfId="1906"/>
    <cellStyle name="Millares 2 3 10 2" xfId="1907"/>
    <cellStyle name="Millares 2 3 10 2 2" xfId="1908"/>
    <cellStyle name="Millares 2 3 10 3" xfId="1909"/>
    <cellStyle name="Millares 2 3 11" xfId="1910"/>
    <cellStyle name="Millares 2 3 11 2" xfId="1911"/>
    <cellStyle name="Millares 2 3 11 2 2" xfId="1912"/>
    <cellStyle name="Millares 2 3 11 3" xfId="1913"/>
    <cellStyle name="Millares 2 3 12" xfId="1914"/>
    <cellStyle name="Millares 2 3 12 2" xfId="1915"/>
    <cellStyle name="Millares 2 3 13" xfId="1916"/>
    <cellStyle name="Millares 2 3 2" xfId="1917"/>
    <cellStyle name="Millares 2 3 2 2" xfId="1918"/>
    <cellStyle name="Millares 2 3 2 2 2" xfId="1919"/>
    <cellStyle name="Millares 2 3 2 2 2 2" xfId="1920"/>
    <cellStyle name="Millares 2 3 2 2 2 2 2" xfId="1921"/>
    <cellStyle name="Millares 2 3 2 2 2 2 2 2" xfId="1922"/>
    <cellStyle name="Millares 2 3 2 2 2 2 3" xfId="1923"/>
    <cellStyle name="Millares 2 3 2 2 2 3" xfId="1924"/>
    <cellStyle name="Millares 2 3 2 2 2 3 2" xfId="1925"/>
    <cellStyle name="Millares 2 3 2 2 2 4" xfId="1926"/>
    <cellStyle name="Millares 2 3 2 2 3" xfId="1927"/>
    <cellStyle name="Millares 2 3 2 2 3 2" xfId="1928"/>
    <cellStyle name="Millares 2 3 2 2 3 2 2" xfId="1929"/>
    <cellStyle name="Millares 2 3 2 2 3 3" xfId="1930"/>
    <cellStyle name="Millares 2 3 2 2 4" xfId="1931"/>
    <cellStyle name="Millares 2 3 2 2 4 2" xfId="1932"/>
    <cellStyle name="Millares 2 3 2 2 5" xfId="1933"/>
    <cellStyle name="Millares 2 3 2 3" xfId="1934"/>
    <cellStyle name="Millares 2 3 2 3 2" xfId="1935"/>
    <cellStyle name="Millares 2 3 2 3 2 2" xfId="1936"/>
    <cellStyle name="Millares 2 3 2 3 2 2 2" xfId="1937"/>
    <cellStyle name="Millares 2 3 2 3 2 2 2 2" xfId="1938"/>
    <cellStyle name="Millares 2 3 2 3 2 2 3" xfId="1939"/>
    <cellStyle name="Millares 2 3 2 3 2 3" xfId="1940"/>
    <cellStyle name="Millares 2 3 2 3 2 3 2" xfId="1941"/>
    <cellStyle name="Millares 2 3 2 3 2 4" xfId="1942"/>
    <cellStyle name="Millares 2 3 2 3 3" xfId="1943"/>
    <cellStyle name="Millares 2 3 2 3 3 2" xfId="1944"/>
    <cellStyle name="Millares 2 3 2 3 3 2 2" xfId="1945"/>
    <cellStyle name="Millares 2 3 2 3 3 3" xfId="1946"/>
    <cellStyle name="Millares 2 3 2 3 4" xfId="1947"/>
    <cellStyle name="Millares 2 3 2 3 4 2" xfId="1948"/>
    <cellStyle name="Millares 2 3 2 3 5" xfId="1949"/>
    <cellStyle name="Millares 2 3 2 4" xfId="1950"/>
    <cellStyle name="Millares 2 3 2 4 2" xfId="1951"/>
    <cellStyle name="Millares 2 3 2 4 2 2" xfId="1952"/>
    <cellStyle name="Millares 2 3 2 4 2 2 2" xfId="1953"/>
    <cellStyle name="Millares 2 3 2 4 2 3" xfId="1954"/>
    <cellStyle name="Millares 2 3 2 4 3" xfId="1955"/>
    <cellStyle name="Millares 2 3 2 4 3 2" xfId="1956"/>
    <cellStyle name="Millares 2 3 2 4 4" xfId="1957"/>
    <cellStyle name="Millares 2 3 2 5" xfId="1958"/>
    <cellStyle name="Millares 2 3 2 5 2" xfId="1959"/>
    <cellStyle name="Millares 2 3 2 5 2 2" xfId="1960"/>
    <cellStyle name="Millares 2 3 2 5 2 2 2" xfId="1961"/>
    <cellStyle name="Millares 2 3 2 5 2 3" xfId="1962"/>
    <cellStyle name="Millares 2 3 2 5 3" xfId="1963"/>
    <cellStyle name="Millares 2 3 2 5 3 2" xfId="1964"/>
    <cellStyle name="Millares 2 3 2 5 4" xfId="1965"/>
    <cellStyle name="Millares 2 3 2 6" xfId="1966"/>
    <cellStyle name="Millares 2 3 2 6 2" xfId="1967"/>
    <cellStyle name="Millares 2 3 2 6 2 2" xfId="1968"/>
    <cellStyle name="Millares 2 3 2 6 3" xfId="1969"/>
    <cellStyle name="Millares 2 3 2 7" xfId="1970"/>
    <cellStyle name="Millares 2 3 2 7 2" xfId="1971"/>
    <cellStyle name="Millares 2 3 2 7 2 2" xfId="1972"/>
    <cellStyle name="Millares 2 3 2 7 3" xfId="1973"/>
    <cellStyle name="Millares 2 3 2 8" xfId="1974"/>
    <cellStyle name="Millares 2 3 2 8 2" xfId="1975"/>
    <cellStyle name="Millares 2 3 2 9" xfId="1976"/>
    <cellStyle name="Millares 2 3 3" xfId="1977"/>
    <cellStyle name="Millares 2 3 3 2" xfId="1978"/>
    <cellStyle name="Millares 2 3 3 2 2" xfId="1979"/>
    <cellStyle name="Millares 2 3 3 2 2 2" xfId="1980"/>
    <cellStyle name="Millares 2 3 3 2 2 2 2" xfId="1981"/>
    <cellStyle name="Millares 2 3 3 2 2 2 2 2" xfId="1982"/>
    <cellStyle name="Millares 2 3 3 2 2 2 3" xfId="1983"/>
    <cellStyle name="Millares 2 3 3 2 2 3" xfId="1984"/>
    <cellStyle name="Millares 2 3 3 2 2 3 2" xfId="1985"/>
    <cellStyle name="Millares 2 3 3 2 2 4" xfId="1986"/>
    <cellStyle name="Millares 2 3 3 2 3" xfId="1987"/>
    <cellStyle name="Millares 2 3 3 2 3 2" xfId="1988"/>
    <cellStyle name="Millares 2 3 3 2 3 2 2" xfId="1989"/>
    <cellStyle name="Millares 2 3 3 2 3 3" xfId="1990"/>
    <cellStyle name="Millares 2 3 3 2 4" xfId="1991"/>
    <cellStyle name="Millares 2 3 3 2 4 2" xfId="1992"/>
    <cellStyle name="Millares 2 3 3 2 5" xfId="1993"/>
    <cellStyle name="Millares 2 3 3 3" xfId="1994"/>
    <cellStyle name="Millares 2 3 3 3 2" xfId="1995"/>
    <cellStyle name="Millares 2 3 3 3 2 2" xfId="1996"/>
    <cellStyle name="Millares 2 3 3 3 2 2 2" xfId="1997"/>
    <cellStyle name="Millares 2 3 3 3 2 2 2 2" xfId="1998"/>
    <cellStyle name="Millares 2 3 3 3 2 2 3" xfId="1999"/>
    <cellStyle name="Millares 2 3 3 3 2 3" xfId="2000"/>
    <cellStyle name="Millares 2 3 3 3 2 3 2" xfId="2001"/>
    <cellStyle name="Millares 2 3 3 3 2 4" xfId="2002"/>
    <cellStyle name="Millares 2 3 3 3 3" xfId="2003"/>
    <cellStyle name="Millares 2 3 3 3 3 2" xfId="2004"/>
    <cellStyle name="Millares 2 3 3 3 3 2 2" xfId="2005"/>
    <cellStyle name="Millares 2 3 3 3 3 3" xfId="2006"/>
    <cellStyle name="Millares 2 3 3 3 4" xfId="2007"/>
    <cellStyle name="Millares 2 3 3 3 4 2" xfId="2008"/>
    <cellStyle name="Millares 2 3 3 3 5" xfId="2009"/>
    <cellStyle name="Millares 2 3 3 4" xfId="2010"/>
    <cellStyle name="Millares 2 3 3 4 2" xfId="2011"/>
    <cellStyle name="Millares 2 3 3 4 2 2" xfId="2012"/>
    <cellStyle name="Millares 2 3 3 4 2 2 2" xfId="2013"/>
    <cellStyle name="Millares 2 3 3 4 2 3" xfId="2014"/>
    <cellStyle name="Millares 2 3 3 4 3" xfId="2015"/>
    <cellStyle name="Millares 2 3 3 4 3 2" xfId="2016"/>
    <cellStyle name="Millares 2 3 3 4 4" xfId="2017"/>
    <cellStyle name="Millares 2 3 3 5" xfId="2018"/>
    <cellStyle name="Millares 2 3 3 5 2" xfId="2019"/>
    <cellStyle name="Millares 2 3 3 5 2 2" xfId="2020"/>
    <cellStyle name="Millares 2 3 3 5 3" xfId="2021"/>
    <cellStyle name="Millares 2 3 3 6" xfId="2022"/>
    <cellStyle name="Millares 2 3 3 6 2" xfId="2023"/>
    <cellStyle name="Millares 2 3 3 7" xfId="2024"/>
    <cellStyle name="Millares 2 3 4" xfId="2025"/>
    <cellStyle name="Millares 2 3 4 2" xfId="2026"/>
    <cellStyle name="Millares 2 3 4 2 2" xfId="2027"/>
    <cellStyle name="Millares 2 3 4 2 2 2" xfId="2028"/>
    <cellStyle name="Millares 2 3 4 2 2 2 2" xfId="2029"/>
    <cellStyle name="Millares 2 3 4 2 2 2 2 2" xfId="2030"/>
    <cellStyle name="Millares 2 3 4 2 2 2 3" xfId="2031"/>
    <cellStyle name="Millares 2 3 4 2 2 3" xfId="2032"/>
    <cellStyle name="Millares 2 3 4 2 2 3 2" xfId="2033"/>
    <cellStyle name="Millares 2 3 4 2 2 4" xfId="2034"/>
    <cellStyle name="Millares 2 3 4 2 3" xfId="2035"/>
    <cellStyle name="Millares 2 3 4 2 3 2" xfId="2036"/>
    <cellStyle name="Millares 2 3 4 2 3 2 2" xfId="2037"/>
    <cellStyle name="Millares 2 3 4 2 3 3" xfId="2038"/>
    <cellStyle name="Millares 2 3 4 2 4" xfId="2039"/>
    <cellStyle name="Millares 2 3 4 2 4 2" xfId="2040"/>
    <cellStyle name="Millares 2 3 4 2 5" xfId="2041"/>
    <cellStyle name="Millares 2 3 4 3" xfId="2042"/>
    <cellStyle name="Millares 2 3 4 3 2" xfId="2043"/>
    <cellStyle name="Millares 2 3 4 3 2 2" xfId="2044"/>
    <cellStyle name="Millares 2 3 4 3 2 2 2" xfId="2045"/>
    <cellStyle name="Millares 2 3 4 3 2 3" xfId="2046"/>
    <cellStyle name="Millares 2 3 4 3 3" xfId="2047"/>
    <cellStyle name="Millares 2 3 4 3 3 2" xfId="2048"/>
    <cellStyle name="Millares 2 3 4 3 4" xfId="2049"/>
    <cellStyle name="Millares 2 3 4 4" xfId="2050"/>
    <cellStyle name="Millares 2 3 4 4 2" xfId="2051"/>
    <cellStyle name="Millares 2 3 4 4 2 2" xfId="2052"/>
    <cellStyle name="Millares 2 3 4 4 3" xfId="2053"/>
    <cellStyle name="Millares 2 3 4 5" xfId="2054"/>
    <cellStyle name="Millares 2 3 4 5 2" xfId="2055"/>
    <cellStyle name="Millares 2 3 4 6" xfId="2056"/>
    <cellStyle name="Millares 2 3 5" xfId="2057"/>
    <cellStyle name="Millares 2 3 5 2" xfId="2058"/>
    <cellStyle name="Millares 2 3 5 2 2" xfId="2059"/>
    <cellStyle name="Millares 2 3 5 2 2 2" xfId="2060"/>
    <cellStyle name="Millares 2 3 5 2 2 2 2" xfId="2061"/>
    <cellStyle name="Millares 2 3 5 2 2 3" xfId="2062"/>
    <cellStyle name="Millares 2 3 5 2 3" xfId="2063"/>
    <cellStyle name="Millares 2 3 5 2 3 2" xfId="2064"/>
    <cellStyle name="Millares 2 3 5 2 4" xfId="2065"/>
    <cellStyle name="Millares 2 3 5 3" xfId="2066"/>
    <cellStyle name="Millares 2 3 5 3 2" xfId="2067"/>
    <cellStyle name="Millares 2 3 5 3 2 2" xfId="2068"/>
    <cellStyle name="Millares 2 3 5 3 3" xfId="2069"/>
    <cellStyle name="Millares 2 3 5 4" xfId="2070"/>
    <cellStyle name="Millares 2 3 5 4 2" xfId="2071"/>
    <cellStyle name="Millares 2 3 5 5" xfId="2072"/>
    <cellStyle name="Millares 2 3 6" xfId="2073"/>
    <cellStyle name="Millares 2 3 6 2" xfId="2074"/>
    <cellStyle name="Millares 2 3 6 2 2" xfId="2075"/>
    <cellStyle name="Millares 2 3 6 2 2 2" xfId="2076"/>
    <cellStyle name="Millares 2 3 6 2 2 2 2" xfId="2077"/>
    <cellStyle name="Millares 2 3 6 2 2 3" xfId="2078"/>
    <cellStyle name="Millares 2 3 6 2 3" xfId="2079"/>
    <cellStyle name="Millares 2 3 6 2 3 2" xfId="2080"/>
    <cellStyle name="Millares 2 3 6 2 4" xfId="2081"/>
    <cellStyle name="Millares 2 3 6 3" xfId="2082"/>
    <cellStyle name="Millares 2 3 6 3 2" xfId="2083"/>
    <cellStyle name="Millares 2 3 6 3 2 2" xfId="2084"/>
    <cellStyle name="Millares 2 3 6 3 3" xfId="2085"/>
    <cellStyle name="Millares 2 3 6 4" xfId="2086"/>
    <cellStyle name="Millares 2 3 6 4 2" xfId="2087"/>
    <cellStyle name="Millares 2 3 6 5" xfId="2088"/>
    <cellStyle name="Millares 2 3 7" xfId="2089"/>
    <cellStyle name="Millares 2 3 7 2" xfId="2090"/>
    <cellStyle name="Millares 2 3 7 2 2" xfId="2091"/>
    <cellStyle name="Millares 2 3 7 2 2 2" xfId="2092"/>
    <cellStyle name="Millares 2 3 7 2 2 2 2" xfId="2093"/>
    <cellStyle name="Millares 2 3 7 2 2 3" xfId="2094"/>
    <cellStyle name="Millares 2 3 7 2 3" xfId="2095"/>
    <cellStyle name="Millares 2 3 7 2 3 2" xfId="2096"/>
    <cellStyle name="Millares 2 3 7 2 4" xfId="2097"/>
    <cellStyle name="Millares 2 3 7 3" xfId="2098"/>
    <cellStyle name="Millares 2 3 7 3 2" xfId="2099"/>
    <cellStyle name="Millares 2 3 7 3 2 2" xfId="2100"/>
    <cellStyle name="Millares 2 3 7 3 3" xfId="2101"/>
    <cellStyle name="Millares 2 3 7 4" xfId="2102"/>
    <cellStyle name="Millares 2 3 7 4 2" xfId="2103"/>
    <cellStyle name="Millares 2 3 7 5" xfId="2104"/>
    <cellStyle name="Millares 2 3 8" xfId="2105"/>
    <cellStyle name="Millares 2 3 8 2" xfId="2106"/>
    <cellStyle name="Millares 2 3 8 2 2" xfId="2107"/>
    <cellStyle name="Millares 2 3 8 2 2 2" xfId="2108"/>
    <cellStyle name="Millares 2 3 8 2 3" xfId="2109"/>
    <cellStyle name="Millares 2 3 8 3" xfId="2110"/>
    <cellStyle name="Millares 2 3 8 3 2" xfId="2111"/>
    <cellStyle name="Millares 2 3 8 4" xfId="2112"/>
    <cellStyle name="Millares 2 3 9" xfId="2113"/>
    <cellStyle name="Millares 2 3 9 2" xfId="2114"/>
    <cellStyle name="Millares 2 3 9 2 2" xfId="2115"/>
    <cellStyle name="Millares 2 3 9 3" xfId="2116"/>
    <cellStyle name="Millares 2 4" xfId="2117"/>
    <cellStyle name="Millares 2 4 2" xfId="2118"/>
    <cellStyle name="Millares 2 4 2 2" xfId="2119"/>
    <cellStyle name="Millares 2 4 2 2 2" xfId="2120"/>
    <cellStyle name="Millares 2 4 2 2 2 2" xfId="2121"/>
    <cellStyle name="Millares 2 4 2 2 2 2 2" xfId="2122"/>
    <cellStyle name="Millares 2 4 2 2 2 2 2 2" xfId="2123"/>
    <cellStyle name="Millares 2 4 2 2 2 2 3" xfId="2124"/>
    <cellStyle name="Millares 2 4 2 2 2 3" xfId="2125"/>
    <cellStyle name="Millares 2 4 2 2 2 3 2" xfId="2126"/>
    <cellStyle name="Millares 2 4 2 2 2 4" xfId="2127"/>
    <cellStyle name="Millares 2 4 2 2 3" xfId="2128"/>
    <cellStyle name="Millares 2 4 2 2 3 2" xfId="2129"/>
    <cellStyle name="Millares 2 4 2 2 3 2 2" xfId="2130"/>
    <cellStyle name="Millares 2 4 2 2 3 3" xfId="2131"/>
    <cellStyle name="Millares 2 4 2 2 4" xfId="2132"/>
    <cellStyle name="Millares 2 4 2 2 4 2" xfId="2133"/>
    <cellStyle name="Millares 2 4 2 2 5" xfId="2134"/>
    <cellStyle name="Millares 2 4 2 3" xfId="2135"/>
    <cellStyle name="Millares 2 4 2 3 2" xfId="2136"/>
    <cellStyle name="Millares 2 4 2 3 2 2" xfId="2137"/>
    <cellStyle name="Millares 2 4 2 3 2 2 2" xfId="2138"/>
    <cellStyle name="Millares 2 4 2 3 2 3" xfId="2139"/>
    <cellStyle name="Millares 2 4 2 3 3" xfId="2140"/>
    <cellStyle name="Millares 2 4 2 3 3 2" xfId="2141"/>
    <cellStyle name="Millares 2 4 2 3 4" xfId="2142"/>
    <cellStyle name="Millares 2 4 2 4" xfId="2143"/>
    <cellStyle name="Millares 2 4 2 4 2" xfId="2144"/>
    <cellStyle name="Millares 2 4 2 4 2 2" xfId="2145"/>
    <cellStyle name="Millares 2 4 2 4 3" xfId="2146"/>
    <cellStyle name="Millares 2 4 2 5" xfId="2147"/>
    <cellStyle name="Millares 2 4 2 5 2" xfId="2148"/>
    <cellStyle name="Millares 2 4 2 6" xfId="2149"/>
    <cellStyle name="Millares 2 4 3" xfId="2150"/>
    <cellStyle name="Millares 2 4 3 2" xfId="2151"/>
    <cellStyle name="Millares 2 4 3 2 2" xfId="2152"/>
    <cellStyle name="Millares 2 4 3 2 2 2" xfId="2153"/>
    <cellStyle name="Millares 2 4 3 2 2 2 2" xfId="2154"/>
    <cellStyle name="Millares 2 4 3 2 2 3" xfId="2155"/>
    <cellStyle name="Millares 2 4 3 2 3" xfId="2156"/>
    <cellStyle name="Millares 2 4 3 2 3 2" xfId="2157"/>
    <cellStyle name="Millares 2 4 3 2 4" xfId="2158"/>
    <cellStyle name="Millares 2 4 3 3" xfId="2159"/>
    <cellStyle name="Millares 2 4 3 3 2" xfId="2160"/>
    <cellStyle name="Millares 2 4 3 3 2 2" xfId="2161"/>
    <cellStyle name="Millares 2 4 3 3 3" xfId="2162"/>
    <cellStyle name="Millares 2 4 3 4" xfId="2163"/>
    <cellStyle name="Millares 2 4 3 4 2" xfId="2164"/>
    <cellStyle name="Millares 2 4 3 5" xfId="2165"/>
    <cellStyle name="Millares 2 4 4" xfId="2166"/>
    <cellStyle name="Millares 2 4 4 2" xfId="2167"/>
    <cellStyle name="Millares 2 4 4 2 2" xfId="2168"/>
    <cellStyle name="Millares 2 4 4 2 2 2" xfId="2169"/>
    <cellStyle name="Millares 2 4 4 2 3" xfId="2170"/>
    <cellStyle name="Millares 2 4 4 3" xfId="2171"/>
    <cellStyle name="Millares 2 4 4 3 2" xfId="2172"/>
    <cellStyle name="Millares 2 4 4 4" xfId="2173"/>
    <cellStyle name="Millares 2 4 5" xfId="2174"/>
    <cellStyle name="Millares 2 4 5 2" xfId="2175"/>
    <cellStyle name="Millares 2 4 5 2 2" xfId="2176"/>
    <cellStyle name="Millares 2 4 5 2 2 2" xfId="2177"/>
    <cellStyle name="Millares 2 4 5 2 3" xfId="2178"/>
    <cellStyle name="Millares 2 4 5 3" xfId="2179"/>
    <cellStyle name="Millares 2 4 5 3 2" xfId="2180"/>
    <cellStyle name="Millares 2 4 5 4" xfId="2181"/>
    <cellStyle name="Millares 2 4 6" xfId="2182"/>
    <cellStyle name="Millares 2 4 6 2" xfId="2183"/>
    <cellStyle name="Millares 2 4 6 2 2" xfId="2184"/>
    <cellStyle name="Millares 2 4 6 3" xfId="2185"/>
    <cellStyle name="Millares 2 4 7" xfId="2186"/>
    <cellStyle name="Millares 2 4 7 2" xfId="2187"/>
    <cellStyle name="Millares 2 4 8" xfId="2188"/>
    <cellStyle name="Millares 2 5" xfId="2189"/>
    <cellStyle name="Millares 2 5 10" xfId="2190"/>
    <cellStyle name="Millares 2 5 2" xfId="2191"/>
    <cellStyle name="Millares 2 5 2 2" xfId="2192"/>
    <cellStyle name="Millares 2 5 2 2 2" xfId="2193"/>
    <cellStyle name="Millares 2 5 2 2 2 2" xfId="2194"/>
    <cellStyle name="Millares 2 5 2 2 2 2 2" xfId="2195"/>
    <cellStyle name="Millares 2 5 2 2 2 3" xfId="2196"/>
    <cellStyle name="Millares 2 5 2 2 3" xfId="2197"/>
    <cellStyle name="Millares 2 5 2 2 3 2" xfId="2198"/>
    <cellStyle name="Millares 2 5 2 2 4" xfId="2199"/>
    <cellStyle name="Millares 2 5 2 3" xfId="2200"/>
    <cellStyle name="Millares 2 5 2 3 2" xfId="2201"/>
    <cellStyle name="Millares 2 5 2 3 2 2" xfId="2202"/>
    <cellStyle name="Millares 2 5 2 3 2 2 2" xfId="2203"/>
    <cellStyle name="Millares 2 5 2 3 2 3" xfId="2204"/>
    <cellStyle name="Millares 2 5 2 3 3" xfId="2205"/>
    <cellStyle name="Millares 2 5 2 3 3 2" xfId="2206"/>
    <cellStyle name="Millares 2 5 2 3 4" xfId="2207"/>
    <cellStyle name="Millares 2 5 2 4" xfId="2208"/>
    <cellStyle name="Millares 2 5 2 4 2" xfId="2209"/>
    <cellStyle name="Millares 2 5 2 4 2 2" xfId="2210"/>
    <cellStyle name="Millares 2 5 2 4 2 2 2" xfId="2211"/>
    <cellStyle name="Millares 2 5 2 4 2 3" xfId="2212"/>
    <cellStyle name="Millares 2 5 2 4 3" xfId="2213"/>
    <cellStyle name="Millares 2 5 2 4 3 2" xfId="2214"/>
    <cellStyle name="Millares 2 5 2 4 4" xfId="2215"/>
    <cellStyle name="Millares 2 5 2 5" xfId="2216"/>
    <cellStyle name="Millares 2 5 2 5 2" xfId="2217"/>
    <cellStyle name="Millares 2 5 2 5 2 2" xfId="2218"/>
    <cellStyle name="Millares 2 5 2 5 3" xfId="2219"/>
    <cellStyle name="Millares 2 5 2 6" xfId="2220"/>
    <cellStyle name="Millares 2 5 2 6 2" xfId="2221"/>
    <cellStyle name="Millares 2 5 2 7" xfId="2222"/>
    <cellStyle name="Millares 2 5 3" xfId="2223"/>
    <cellStyle name="Millares 2 5 3 2" xfId="2224"/>
    <cellStyle name="Millares 2 5 3 2 2" xfId="2225"/>
    <cellStyle name="Millares 2 5 3 2 2 2" xfId="2226"/>
    <cellStyle name="Millares 2 5 3 2 2 2 2" xfId="2227"/>
    <cellStyle name="Millares 2 5 3 2 2 3" xfId="2228"/>
    <cellStyle name="Millares 2 5 3 2 3" xfId="2229"/>
    <cellStyle name="Millares 2 5 3 2 3 2" xfId="2230"/>
    <cellStyle name="Millares 2 5 3 2 4" xfId="2231"/>
    <cellStyle name="Millares 2 5 3 3" xfId="2232"/>
    <cellStyle name="Millares 2 5 3 3 2" xfId="2233"/>
    <cellStyle name="Millares 2 5 3 3 2 2" xfId="2234"/>
    <cellStyle name="Millares 2 5 3 3 2 2 2" xfId="2235"/>
    <cellStyle name="Millares 2 5 3 3 2 3" xfId="2236"/>
    <cellStyle name="Millares 2 5 3 3 3" xfId="2237"/>
    <cellStyle name="Millares 2 5 3 3 3 2" xfId="2238"/>
    <cellStyle name="Millares 2 5 3 3 4" xfId="2239"/>
    <cellStyle name="Millares 2 5 3 4" xfId="2240"/>
    <cellStyle name="Millares 2 5 3 4 2" xfId="2241"/>
    <cellStyle name="Millares 2 5 3 4 2 2" xfId="2242"/>
    <cellStyle name="Millares 2 5 3 4 3" xfId="2243"/>
    <cellStyle name="Millares 2 5 3 5" xfId="2244"/>
    <cellStyle name="Millares 2 5 3 5 2" xfId="2245"/>
    <cellStyle name="Millares 2 5 3 6" xfId="2246"/>
    <cellStyle name="Millares 2 5 4" xfId="2247"/>
    <cellStyle name="Millares 2 5 4 2" xfId="2248"/>
    <cellStyle name="Millares 2 5 4 2 2" xfId="2249"/>
    <cellStyle name="Millares 2 5 4 2 2 2" xfId="2250"/>
    <cellStyle name="Millares 2 5 4 2 3" xfId="2251"/>
    <cellStyle name="Millares 2 5 4 3" xfId="2252"/>
    <cellStyle name="Millares 2 5 4 3 2" xfId="2253"/>
    <cellStyle name="Millares 2 5 4 4" xfId="2254"/>
    <cellStyle name="Millares 2 5 5" xfId="2255"/>
    <cellStyle name="Millares 2 5 5 2" xfId="2256"/>
    <cellStyle name="Millares 2 5 5 2 2" xfId="2257"/>
    <cellStyle name="Millares 2 5 5 2 2 2" xfId="2258"/>
    <cellStyle name="Millares 2 5 5 2 3" xfId="2259"/>
    <cellStyle name="Millares 2 5 5 3" xfId="2260"/>
    <cellStyle name="Millares 2 5 5 3 2" xfId="2261"/>
    <cellStyle name="Millares 2 5 5 4" xfId="2262"/>
    <cellStyle name="Millares 2 5 6" xfId="2263"/>
    <cellStyle name="Millares 2 5 6 2" xfId="2264"/>
    <cellStyle name="Millares 2 5 6 2 2" xfId="2265"/>
    <cellStyle name="Millares 2 5 6 2 2 2" xfId="2266"/>
    <cellStyle name="Millares 2 5 6 2 3" xfId="2267"/>
    <cellStyle name="Millares 2 5 6 3" xfId="2268"/>
    <cellStyle name="Millares 2 5 6 3 2" xfId="2269"/>
    <cellStyle name="Millares 2 5 6 4" xfId="2270"/>
    <cellStyle name="Millares 2 5 7" xfId="2271"/>
    <cellStyle name="Millares 2 5 7 2" xfId="2272"/>
    <cellStyle name="Millares 2 5 7 2 2" xfId="2273"/>
    <cellStyle name="Millares 2 5 7 3" xfId="2274"/>
    <cellStyle name="Millares 2 5 8" xfId="2275"/>
    <cellStyle name="Millares 2 5 8 2" xfId="2276"/>
    <cellStyle name="Millares 2 5 8 2 2" xfId="2277"/>
    <cellStyle name="Millares 2 5 8 3" xfId="2278"/>
    <cellStyle name="Millares 2 5 9" xfId="2279"/>
    <cellStyle name="Millares 2 5 9 2" xfId="2280"/>
    <cellStyle name="Millares 2 6" xfId="2281"/>
    <cellStyle name="Millares 2 6 2" xfId="2282"/>
    <cellStyle name="Millares 2 6 2 2" xfId="2283"/>
    <cellStyle name="Millares 2 6 2 2 2" xfId="2284"/>
    <cellStyle name="Millares 2 6 2 2 2 2" xfId="2285"/>
    <cellStyle name="Millares 2 6 2 2 2 2 2" xfId="2286"/>
    <cellStyle name="Millares 2 6 2 2 2 3" xfId="2287"/>
    <cellStyle name="Millares 2 6 2 2 3" xfId="2288"/>
    <cellStyle name="Millares 2 6 2 2 3 2" xfId="2289"/>
    <cellStyle name="Millares 2 6 2 2 4" xfId="2290"/>
    <cellStyle name="Millares 2 6 2 3" xfId="2291"/>
    <cellStyle name="Millares 2 6 2 3 2" xfId="2292"/>
    <cellStyle name="Millares 2 6 2 3 2 2" xfId="2293"/>
    <cellStyle name="Millares 2 6 2 3 2 2 2" xfId="2294"/>
    <cellStyle name="Millares 2 6 2 3 2 3" xfId="2295"/>
    <cellStyle name="Millares 2 6 2 3 3" xfId="2296"/>
    <cellStyle name="Millares 2 6 2 3 3 2" xfId="2297"/>
    <cellStyle name="Millares 2 6 2 3 4" xfId="2298"/>
    <cellStyle name="Millares 2 6 2 4" xfId="2299"/>
    <cellStyle name="Millares 2 6 2 4 2" xfId="2300"/>
    <cellStyle name="Millares 2 6 2 4 2 2" xfId="2301"/>
    <cellStyle name="Millares 2 6 2 4 3" xfId="2302"/>
    <cellStyle name="Millares 2 6 2 5" xfId="2303"/>
    <cellStyle name="Millares 2 6 2 5 2" xfId="2304"/>
    <cellStyle name="Millares 2 6 2 6" xfId="2305"/>
    <cellStyle name="Millares 2 6 3" xfId="2306"/>
    <cellStyle name="Millares 2 6 3 2" xfId="2307"/>
    <cellStyle name="Millares 2 6 3 2 2" xfId="2308"/>
    <cellStyle name="Millares 2 6 3 2 2 2" xfId="2309"/>
    <cellStyle name="Millares 2 6 3 2 3" xfId="2310"/>
    <cellStyle name="Millares 2 6 3 3" xfId="2311"/>
    <cellStyle name="Millares 2 6 3 3 2" xfId="2312"/>
    <cellStyle name="Millares 2 6 3 4" xfId="2313"/>
    <cellStyle name="Millares 2 6 4" xfId="2314"/>
    <cellStyle name="Millares 2 6 4 2" xfId="2315"/>
    <cellStyle name="Millares 2 6 4 2 2" xfId="2316"/>
    <cellStyle name="Millares 2 6 4 2 2 2" xfId="2317"/>
    <cellStyle name="Millares 2 6 4 2 3" xfId="2318"/>
    <cellStyle name="Millares 2 6 4 3" xfId="2319"/>
    <cellStyle name="Millares 2 6 4 3 2" xfId="2320"/>
    <cellStyle name="Millares 2 6 4 4" xfId="2321"/>
    <cellStyle name="Millares 2 6 5" xfId="2322"/>
    <cellStyle name="Millares 2 6 5 2" xfId="2323"/>
    <cellStyle name="Millares 2 6 5 2 2" xfId="2324"/>
    <cellStyle name="Millares 2 6 5 3" xfId="2325"/>
    <cellStyle name="Millares 2 6 6" xfId="2326"/>
    <cellStyle name="Millares 2 6 6 2" xfId="2327"/>
    <cellStyle name="Millares 2 6 7" xfId="2328"/>
    <cellStyle name="Millares 2 7" xfId="2329"/>
    <cellStyle name="Millares 2 8" xfId="2330"/>
    <cellStyle name="Millares 2 8 2" xfId="2331"/>
    <cellStyle name="Millares 2 8 2 2" xfId="2332"/>
    <cellStyle name="Millares 2 8 2 2 2" xfId="2333"/>
    <cellStyle name="Millares 2 8 2 3" xfId="2334"/>
    <cellStyle name="Millares 2 8 3" xfId="2335"/>
    <cellStyle name="Millares 2 8 3 2" xfId="2336"/>
    <cellStyle name="Millares 2 8 4" xfId="2337"/>
    <cellStyle name="Millares 2 9" xfId="2338"/>
    <cellStyle name="Millares 2 9 2" xfId="2339"/>
    <cellStyle name="Millares 2 9 2 2" xfId="2340"/>
    <cellStyle name="Millares 2 9 2 2 2" xfId="2341"/>
    <cellStyle name="Millares 2 9 2 2 2 2" xfId="2342"/>
    <cellStyle name="Millares 2 9 2 2 3" xfId="2343"/>
    <cellStyle name="Millares 2 9 2 3" xfId="2344"/>
    <cellStyle name="Millares 2 9 2 3 2" xfId="2345"/>
    <cellStyle name="Millares 2 9 2 4" xfId="2346"/>
    <cellStyle name="Millares 2 9 3" xfId="2347"/>
    <cellStyle name="Millares 2 9 3 2" xfId="2348"/>
    <cellStyle name="Millares 2 9 3 2 2" xfId="2349"/>
    <cellStyle name="Millares 2 9 3 3" xfId="2350"/>
    <cellStyle name="Millares 2 9 4" xfId="2351"/>
    <cellStyle name="Millares 2 9 4 2" xfId="2352"/>
    <cellStyle name="Millares 2 9 5" xfId="2353"/>
    <cellStyle name="Millares 2_PRES ZULIA" xfId="2354"/>
    <cellStyle name="Millares 20" xfId="2355"/>
    <cellStyle name="Millares 20 2" xfId="2356"/>
    <cellStyle name="Millares 20 2 2" xfId="2357"/>
    <cellStyle name="Millares 20 2 2 2" xfId="2358"/>
    <cellStyle name="Millares 20 2 2 2 2" xfId="2359"/>
    <cellStyle name="Millares 20 2 2 2 2 2" xfId="2360"/>
    <cellStyle name="Millares 20 2 2 2 3" xfId="2361"/>
    <cellStyle name="Millares 20 2 2 3" xfId="2362"/>
    <cellStyle name="Millares 20 2 2 3 2" xfId="2363"/>
    <cellStyle name="Millares 20 2 2 4" xfId="2364"/>
    <cellStyle name="Millares 20 2 3" xfId="2365"/>
    <cellStyle name="Millares 20 2 3 2" xfId="2366"/>
    <cellStyle name="Millares 20 2 3 2 2" xfId="2367"/>
    <cellStyle name="Millares 20 2 3 2 2 2" xfId="2368"/>
    <cellStyle name="Millares 20 2 3 2 3" xfId="2369"/>
    <cellStyle name="Millares 20 2 3 3" xfId="2370"/>
    <cellStyle name="Millares 20 2 3 3 2" xfId="2371"/>
    <cellStyle name="Millares 20 2 3 4" xfId="2372"/>
    <cellStyle name="Millares 20 2 4" xfId="2373"/>
    <cellStyle name="Millares 20 2 4 2" xfId="2374"/>
    <cellStyle name="Millares 20 2 4 2 2" xfId="2375"/>
    <cellStyle name="Millares 20 2 4 2 2 2" xfId="2376"/>
    <cellStyle name="Millares 20 2 4 2 3" xfId="2377"/>
    <cellStyle name="Millares 20 2 4 3" xfId="2378"/>
    <cellStyle name="Millares 20 2 4 3 2" xfId="2379"/>
    <cellStyle name="Millares 20 2 4 4" xfId="2380"/>
    <cellStyle name="Millares 20 2 5" xfId="2381"/>
    <cellStyle name="Millares 20 2 5 2" xfId="2382"/>
    <cellStyle name="Millares 20 2 5 2 2" xfId="2383"/>
    <cellStyle name="Millares 20 2 5 3" xfId="2384"/>
    <cellStyle name="Millares 20 2 6" xfId="2385"/>
    <cellStyle name="Millares 20 2 6 2" xfId="2386"/>
    <cellStyle name="Millares 20 2 7" xfId="2387"/>
    <cellStyle name="Millares 20 3" xfId="2388"/>
    <cellStyle name="Millares 20 3 2" xfId="2389"/>
    <cellStyle name="Millares 20 3 2 2" xfId="2390"/>
    <cellStyle name="Millares 20 3 2 2 2" xfId="2391"/>
    <cellStyle name="Millares 20 3 2 2 2 2" xfId="2392"/>
    <cellStyle name="Millares 20 3 2 2 3" xfId="2393"/>
    <cellStyle name="Millares 20 3 2 3" xfId="2394"/>
    <cellStyle name="Millares 20 3 2 3 2" xfId="2395"/>
    <cellStyle name="Millares 20 3 2 4" xfId="2396"/>
    <cellStyle name="Millares 20 3 3" xfId="2397"/>
    <cellStyle name="Millares 20 3 3 2" xfId="2398"/>
    <cellStyle name="Millares 20 3 3 2 2" xfId="2399"/>
    <cellStyle name="Millares 20 3 3 2 2 2" xfId="2400"/>
    <cellStyle name="Millares 20 3 3 2 3" xfId="2401"/>
    <cellStyle name="Millares 20 3 3 3" xfId="2402"/>
    <cellStyle name="Millares 20 3 3 3 2" xfId="2403"/>
    <cellStyle name="Millares 20 3 3 4" xfId="2404"/>
    <cellStyle name="Millares 20 3 4" xfId="2405"/>
    <cellStyle name="Millares 20 3 4 2" xfId="2406"/>
    <cellStyle name="Millares 20 3 4 2 2" xfId="2407"/>
    <cellStyle name="Millares 20 3 4 3" xfId="2408"/>
    <cellStyle name="Millares 20 3 5" xfId="2409"/>
    <cellStyle name="Millares 20 3 5 2" xfId="2410"/>
    <cellStyle name="Millares 20 3 6" xfId="2411"/>
    <cellStyle name="Millares 20 4" xfId="2412"/>
    <cellStyle name="Millares 20 4 2" xfId="2413"/>
    <cellStyle name="Millares 20 4 2 2" xfId="2414"/>
    <cellStyle name="Millares 20 4 2 2 2" xfId="2415"/>
    <cellStyle name="Millares 20 4 2 3" xfId="2416"/>
    <cellStyle name="Millares 20 4 3" xfId="2417"/>
    <cellStyle name="Millares 20 4 3 2" xfId="2418"/>
    <cellStyle name="Millares 20 4 4" xfId="2419"/>
    <cellStyle name="Millares 20 5" xfId="2420"/>
    <cellStyle name="Millares 20 5 2" xfId="2421"/>
    <cellStyle name="Millares 20 5 2 2" xfId="2422"/>
    <cellStyle name="Millares 20 5 2 2 2" xfId="2423"/>
    <cellStyle name="Millares 20 5 2 3" xfId="2424"/>
    <cellStyle name="Millares 20 5 3" xfId="2425"/>
    <cellStyle name="Millares 20 5 3 2" xfId="2426"/>
    <cellStyle name="Millares 20 5 4" xfId="2427"/>
    <cellStyle name="Millares 20 6" xfId="2428"/>
    <cellStyle name="Millares 20 6 2" xfId="2429"/>
    <cellStyle name="Millares 20 6 2 2" xfId="2430"/>
    <cellStyle name="Millares 20 6 3" xfId="2431"/>
    <cellStyle name="Millares 20 7" xfId="2432"/>
    <cellStyle name="Millares 20 7 2" xfId="2433"/>
    <cellStyle name="Millares 20 8" xfId="2434"/>
    <cellStyle name="Millares 21" xfId="2435"/>
    <cellStyle name="Millares 21 2" xfId="2436"/>
    <cellStyle name="Millares 21 2 2" xfId="2437"/>
    <cellStyle name="Millares 21 2 2 2" xfId="2438"/>
    <cellStyle name="Millares 21 2 2 2 2" xfId="2439"/>
    <cellStyle name="Millares 21 2 2 2 2 2" xfId="2440"/>
    <cellStyle name="Millares 21 2 2 2 3" xfId="2441"/>
    <cellStyle name="Millares 21 2 2 3" xfId="2442"/>
    <cellStyle name="Millares 21 2 2 3 2" xfId="2443"/>
    <cellStyle name="Millares 21 2 2 4" xfId="2444"/>
    <cellStyle name="Millares 21 2 3" xfId="2445"/>
    <cellStyle name="Millares 21 2 3 2" xfId="2446"/>
    <cellStyle name="Millares 21 2 3 2 2" xfId="2447"/>
    <cellStyle name="Millares 21 2 3 2 2 2" xfId="2448"/>
    <cellStyle name="Millares 21 2 3 2 3" xfId="2449"/>
    <cellStyle name="Millares 21 2 3 3" xfId="2450"/>
    <cellStyle name="Millares 21 2 3 3 2" xfId="2451"/>
    <cellStyle name="Millares 21 2 3 4" xfId="2452"/>
    <cellStyle name="Millares 21 2 4" xfId="2453"/>
    <cellStyle name="Millares 21 2 4 2" xfId="2454"/>
    <cellStyle name="Millares 21 2 4 2 2" xfId="2455"/>
    <cellStyle name="Millares 21 2 4 2 2 2" xfId="2456"/>
    <cellStyle name="Millares 21 2 4 2 3" xfId="2457"/>
    <cellStyle name="Millares 21 2 4 3" xfId="2458"/>
    <cellStyle name="Millares 21 2 4 3 2" xfId="2459"/>
    <cellStyle name="Millares 21 2 4 4" xfId="2460"/>
    <cellStyle name="Millares 21 2 5" xfId="2461"/>
    <cellStyle name="Millares 21 2 5 2" xfId="2462"/>
    <cellStyle name="Millares 21 2 5 2 2" xfId="2463"/>
    <cellStyle name="Millares 21 2 5 3" xfId="2464"/>
    <cellStyle name="Millares 21 2 6" xfId="2465"/>
    <cellStyle name="Millares 21 2 6 2" xfId="2466"/>
    <cellStyle name="Millares 21 2 7" xfId="2467"/>
    <cellStyle name="Millares 21 3" xfId="2468"/>
    <cellStyle name="Millares 21 3 2" xfId="2469"/>
    <cellStyle name="Millares 21 3 2 2" xfId="2470"/>
    <cellStyle name="Millares 21 3 2 2 2" xfId="2471"/>
    <cellStyle name="Millares 21 3 2 2 2 2" xfId="2472"/>
    <cellStyle name="Millares 21 3 2 2 3" xfId="2473"/>
    <cellStyle name="Millares 21 3 2 3" xfId="2474"/>
    <cellStyle name="Millares 21 3 2 3 2" xfId="2475"/>
    <cellStyle name="Millares 21 3 2 4" xfId="2476"/>
    <cellStyle name="Millares 21 3 3" xfId="2477"/>
    <cellStyle name="Millares 21 3 3 2" xfId="2478"/>
    <cellStyle name="Millares 21 3 3 2 2" xfId="2479"/>
    <cellStyle name="Millares 21 3 3 2 2 2" xfId="2480"/>
    <cellStyle name="Millares 21 3 3 2 3" xfId="2481"/>
    <cellStyle name="Millares 21 3 3 3" xfId="2482"/>
    <cellStyle name="Millares 21 3 3 3 2" xfId="2483"/>
    <cellStyle name="Millares 21 3 3 4" xfId="2484"/>
    <cellStyle name="Millares 21 3 4" xfId="2485"/>
    <cellStyle name="Millares 21 3 4 2" xfId="2486"/>
    <cellStyle name="Millares 21 3 4 2 2" xfId="2487"/>
    <cellStyle name="Millares 21 3 4 3" xfId="2488"/>
    <cellStyle name="Millares 21 3 5" xfId="2489"/>
    <cellStyle name="Millares 21 3 5 2" xfId="2490"/>
    <cellStyle name="Millares 21 3 6" xfId="2491"/>
    <cellStyle name="Millares 21 4" xfId="2492"/>
    <cellStyle name="Millares 21 4 2" xfId="2493"/>
    <cellStyle name="Millares 21 4 2 2" xfId="2494"/>
    <cellStyle name="Millares 21 4 2 2 2" xfId="2495"/>
    <cellStyle name="Millares 21 4 2 3" xfId="2496"/>
    <cellStyle name="Millares 21 4 3" xfId="2497"/>
    <cellStyle name="Millares 21 4 3 2" xfId="2498"/>
    <cellStyle name="Millares 21 4 4" xfId="2499"/>
    <cellStyle name="Millares 21 5" xfId="2500"/>
    <cellStyle name="Millares 21 5 2" xfId="2501"/>
    <cellStyle name="Millares 21 5 2 2" xfId="2502"/>
    <cellStyle name="Millares 21 5 2 2 2" xfId="2503"/>
    <cellStyle name="Millares 21 5 2 3" xfId="2504"/>
    <cellStyle name="Millares 21 5 3" xfId="2505"/>
    <cellStyle name="Millares 21 5 3 2" xfId="2506"/>
    <cellStyle name="Millares 21 5 4" xfId="2507"/>
    <cellStyle name="Millares 21 6" xfId="2508"/>
    <cellStyle name="Millares 21 6 2" xfId="2509"/>
    <cellStyle name="Millares 21 6 2 2" xfId="2510"/>
    <cellStyle name="Millares 21 6 3" xfId="2511"/>
    <cellStyle name="Millares 21 7" xfId="2512"/>
    <cellStyle name="Millares 21 7 2" xfId="2513"/>
    <cellStyle name="Millares 21 8" xfId="2514"/>
    <cellStyle name="Millares 22" xfId="2515"/>
    <cellStyle name="Millares 22 2" xfId="2516"/>
    <cellStyle name="Millares 22 2 2" xfId="2517"/>
    <cellStyle name="Millares 22 2 2 2" xfId="2518"/>
    <cellStyle name="Millares 22 2 2 2 2" xfId="2519"/>
    <cellStyle name="Millares 22 2 2 2 2 2" xfId="2520"/>
    <cellStyle name="Millares 22 2 2 2 3" xfId="2521"/>
    <cellStyle name="Millares 22 2 2 3" xfId="2522"/>
    <cellStyle name="Millares 22 2 2 3 2" xfId="2523"/>
    <cellStyle name="Millares 22 2 2 4" xfId="2524"/>
    <cellStyle name="Millares 22 2 3" xfId="2525"/>
    <cellStyle name="Millares 22 2 3 2" xfId="2526"/>
    <cellStyle name="Millares 22 2 3 2 2" xfId="2527"/>
    <cellStyle name="Millares 22 2 3 2 2 2" xfId="2528"/>
    <cellStyle name="Millares 22 2 3 2 3" xfId="2529"/>
    <cellStyle name="Millares 22 2 3 3" xfId="2530"/>
    <cellStyle name="Millares 22 2 3 3 2" xfId="2531"/>
    <cellStyle name="Millares 22 2 3 4" xfId="2532"/>
    <cellStyle name="Millares 22 2 4" xfId="2533"/>
    <cellStyle name="Millares 22 2 4 2" xfId="2534"/>
    <cellStyle name="Millares 22 2 4 2 2" xfId="2535"/>
    <cellStyle name="Millares 22 2 4 2 2 2" xfId="2536"/>
    <cellStyle name="Millares 22 2 4 2 3" xfId="2537"/>
    <cellStyle name="Millares 22 2 4 3" xfId="2538"/>
    <cellStyle name="Millares 22 2 4 3 2" xfId="2539"/>
    <cellStyle name="Millares 22 2 4 4" xfId="2540"/>
    <cellStyle name="Millares 22 2 5" xfId="2541"/>
    <cellStyle name="Millares 22 2 5 2" xfId="2542"/>
    <cellStyle name="Millares 22 2 5 2 2" xfId="2543"/>
    <cellStyle name="Millares 22 2 5 3" xfId="2544"/>
    <cellStyle name="Millares 22 2 6" xfId="2545"/>
    <cellStyle name="Millares 22 2 6 2" xfId="2546"/>
    <cellStyle name="Millares 22 2 7" xfId="2547"/>
    <cellStyle name="Millares 22 3" xfId="2548"/>
    <cellStyle name="Millares 22 3 2" xfId="2549"/>
    <cellStyle name="Millares 22 3 2 2" xfId="2550"/>
    <cellStyle name="Millares 22 3 2 2 2" xfId="2551"/>
    <cellStyle name="Millares 22 3 2 2 2 2" xfId="2552"/>
    <cellStyle name="Millares 22 3 2 2 3" xfId="2553"/>
    <cellStyle name="Millares 22 3 2 3" xfId="2554"/>
    <cellStyle name="Millares 22 3 2 3 2" xfId="2555"/>
    <cellStyle name="Millares 22 3 2 4" xfId="2556"/>
    <cellStyle name="Millares 22 3 3" xfId="2557"/>
    <cellStyle name="Millares 22 3 3 2" xfId="2558"/>
    <cellStyle name="Millares 22 3 3 2 2" xfId="2559"/>
    <cellStyle name="Millares 22 3 3 2 2 2" xfId="2560"/>
    <cellStyle name="Millares 22 3 3 2 3" xfId="2561"/>
    <cellStyle name="Millares 22 3 3 3" xfId="2562"/>
    <cellStyle name="Millares 22 3 3 3 2" xfId="2563"/>
    <cellStyle name="Millares 22 3 3 4" xfId="2564"/>
    <cellStyle name="Millares 22 3 4" xfId="2565"/>
    <cellStyle name="Millares 22 3 4 2" xfId="2566"/>
    <cellStyle name="Millares 22 3 4 2 2" xfId="2567"/>
    <cellStyle name="Millares 22 3 4 3" xfId="2568"/>
    <cellStyle name="Millares 22 3 5" xfId="2569"/>
    <cellStyle name="Millares 22 3 5 2" xfId="2570"/>
    <cellStyle name="Millares 22 3 6" xfId="2571"/>
    <cellStyle name="Millares 22 4" xfId="2572"/>
    <cellStyle name="Millares 22 4 2" xfId="2573"/>
    <cellStyle name="Millares 22 4 2 2" xfId="2574"/>
    <cellStyle name="Millares 22 4 2 2 2" xfId="2575"/>
    <cellStyle name="Millares 22 4 2 3" xfId="2576"/>
    <cellStyle name="Millares 22 4 3" xfId="2577"/>
    <cellStyle name="Millares 22 4 3 2" xfId="2578"/>
    <cellStyle name="Millares 22 4 4" xfId="2579"/>
    <cellStyle name="Millares 22 5" xfId="2580"/>
    <cellStyle name="Millares 22 5 2" xfId="2581"/>
    <cellStyle name="Millares 22 5 2 2" xfId="2582"/>
    <cellStyle name="Millares 22 5 2 2 2" xfId="2583"/>
    <cellStyle name="Millares 22 5 2 3" xfId="2584"/>
    <cellStyle name="Millares 22 5 3" xfId="2585"/>
    <cellStyle name="Millares 22 5 3 2" xfId="2586"/>
    <cellStyle name="Millares 22 5 4" xfId="2587"/>
    <cellStyle name="Millares 22 6" xfId="2588"/>
    <cellStyle name="Millares 22 6 2" xfId="2589"/>
    <cellStyle name="Millares 22 6 2 2" xfId="2590"/>
    <cellStyle name="Millares 22 6 3" xfId="2591"/>
    <cellStyle name="Millares 22 7" xfId="2592"/>
    <cellStyle name="Millares 22 7 2" xfId="2593"/>
    <cellStyle name="Millares 22 8" xfId="2594"/>
    <cellStyle name="Millares 23" xfId="2595"/>
    <cellStyle name="Millares 23 2" xfId="2596"/>
    <cellStyle name="Millares 23 2 2" xfId="2597"/>
    <cellStyle name="Millares 23 2 2 2" xfId="2598"/>
    <cellStyle name="Millares 23 2 2 2 2" xfId="2599"/>
    <cellStyle name="Millares 23 2 2 2 2 2" xfId="2600"/>
    <cellStyle name="Millares 23 2 2 2 3" xfId="2601"/>
    <cellStyle name="Millares 23 2 2 3" xfId="2602"/>
    <cellStyle name="Millares 23 2 2 3 2" xfId="2603"/>
    <cellStyle name="Millares 23 2 2 4" xfId="2604"/>
    <cellStyle name="Millares 23 2 3" xfId="2605"/>
    <cellStyle name="Millares 23 2 3 2" xfId="2606"/>
    <cellStyle name="Millares 23 2 3 2 2" xfId="2607"/>
    <cellStyle name="Millares 23 2 3 2 2 2" xfId="2608"/>
    <cellStyle name="Millares 23 2 3 2 3" xfId="2609"/>
    <cellStyle name="Millares 23 2 3 3" xfId="2610"/>
    <cellStyle name="Millares 23 2 3 3 2" xfId="2611"/>
    <cellStyle name="Millares 23 2 3 4" xfId="2612"/>
    <cellStyle name="Millares 23 2 4" xfId="2613"/>
    <cellStyle name="Millares 23 2 4 2" xfId="2614"/>
    <cellStyle name="Millares 23 2 4 2 2" xfId="2615"/>
    <cellStyle name="Millares 23 2 4 3" xfId="2616"/>
    <cellStyle name="Millares 23 2 5" xfId="2617"/>
    <cellStyle name="Millares 23 2 5 2" xfId="2618"/>
    <cellStyle name="Millares 23 2 6" xfId="2619"/>
    <cellStyle name="Millares 23 3" xfId="2620"/>
    <cellStyle name="Millares 23 3 2" xfId="2621"/>
    <cellStyle name="Millares 23 3 2 2" xfId="2622"/>
    <cellStyle name="Millares 23 3 2 2 2" xfId="2623"/>
    <cellStyle name="Millares 23 3 2 2 2 2" xfId="2624"/>
    <cellStyle name="Millares 23 3 2 2 3" xfId="2625"/>
    <cellStyle name="Millares 23 3 2 3" xfId="2626"/>
    <cellStyle name="Millares 23 3 2 3 2" xfId="2627"/>
    <cellStyle name="Millares 23 3 2 4" xfId="2628"/>
    <cellStyle name="Millares 23 3 3" xfId="2629"/>
    <cellStyle name="Millares 23 3 3 2" xfId="2630"/>
    <cellStyle name="Millares 23 3 3 2 2" xfId="2631"/>
    <cellStyle name="Millares 23 3 3 3" xfId="2632"/>
    <cellStyle name="Millares 23 3 4" xfId="2633"/>
    <cellStyle name="Millares 23 3 4 2" xfId="2634"/>
    <cellStyle name="Millares 23 3 5" xfId="2635"/>
    <cellStyle name="Millares 23 4" xfId="2636"/>
    <cellStyle name="Millares 23 4 2" xfId="2637"/>
    <cellStyle name="Millares 23 4 2 2" xfId="2638"/>
    <cellStyle name="Millares 23 4 2 2 2" xfId="2639"/>
    <cellStyle name="Millares 23 4 2 3" xfId="2640"/>
    <cellStyle name="Millares 23 4 3" xfId="2641"/>
    <cellStyle name="Millares 23 4 3 2" xfId="2642"/>
    <cellStyle name="Millares 23 4 4" xfId="2643"/>
    <cellStyle name="Millares 23 5" xfId="2644"/>
    <cellStyle name="Millares 23 5 2" xfId="2645"/>
    <cellStyle name="Millares 23 5 2 2" xfId="2646"/>
    <cellStyle name="Millares 23 5 3" xfId="2647"/>
    <cellStyle name="Millares 23 6" xfId="2648"/>
    <cellStyle name="Millares 23 6 2" xfId="2649"/>
    <cellStyle name="Millares 23 7" xfId="2650"/>
    <cellStyle name="Millares 24" xfId="2651"/>
    <cellStyle name="Millares 24 2" xfId="2652"/>
    <cellStyle name="Millares 24 2 2" xfId="2653"/>
    <cellStyle name="Millares 24 2 2 2" xfId="2654"/>
    <cellStyle name="Millares 24 2 2 2 2" xfId="2655"/>
    <cellStyle name="Millares 24 2 2 2 2 2" xfId="2656"/>
    <cellStyle name="Millares 24 2 2 2 3" xfId="2657"/>
    <cellStyle name="Millares 24 2 2 3" xfId="2658"/>
    <cellStyle name="Millares 24 2 2 3 2" xfId="2659"/>
    <cellStyle name="Millares 24 2 2 4" xfId="2660"/>
    <cellStyle name="Millares 24 2 3" xfId="2661"/>
    <cellStyle name="Millares 24 2 3 2" xfId="2662"/>
    <cellStyle name="Millares 24 2 3 2 2" xfId="2663"/>
    <cellStyle name="Millares 24 2 3 3" xfId="2664"/>
    <cellStyle name="Millares 24 2 4" xfId="2665"/>
    <cellStyle name="Millares 24 2 4 2" xfId="2666"/>
    <cellStyle name="Millares 24 2 5" xfId="2667"/>
    <cellStyle name="Millares 24 3" xfId="2668"/>
    <cellStyle name="Millares 24 3 2" xfId="2669"/>
    <cellStyle name="Millares 24 3 2 2" xfId="2670"/>
    <cellStyle name="Millares 24 3 2 2 2" xfId="2671"/>
    <cellStyle name="Millares 24 3 2 2 2 2" xfId="2672"/>
    <cellStyle name="Millares 24 3 2 2 3" xfId="2673"/>
    <cellStyle name="Millares 24 3 2 3" xfId="2674"/>
    <cellStyle name="Millares 24 3 2 3 2" xfId="2675"/>
    <cellStyle name="Millares 24 3 2 4" xfId="2676"/>
    <cellStyle name="Millares 24 3 3" xfId="2677"/>
    <cellStyle name="Millares 24 3 3 2" xfId="2678"/>
    <cellStyle name="Millares 24 3 3 2 2" xfId="2679"/>
    <cellStyle name="Millares 24 3 3 3" xfId="2680"/>
    <cellStyle name="Millares 24 3 4" xfId="2681"/>
    <cellStyle name="Millares 24 3 4 2" xfId="2682"/>
    <cellStyle name="Millares 24 3 5" xfId="2683"/>
    <cellStyle name="Millares 24 4" xfId="2684"/>
    <cellStyle name="Millares 24 4 2" xfId="2685"/>
    <cellStyle name="Millares 24 4 2 2" xfId="2686"/>
    <cellStyle name="Millares 24 4 2 2 2" xfId="2687"/>
    <cellStyle name="Millares 24 4 2 3" xfId="2688"/>
    <cellStyle name="Millares 24 4 3" xfId="2689"/>
    <cellStyle name="Millares 24 4 3 2" xfId="2690"/>
    <cellStyle name="Millares 24 4 4" xfId="2691"/>
    <cellStyle name="Millares 24 5" xfId="2692"/>
    <cellStyle name="Millares 24 5 2" xfId="2693"/>
    <cellStyle name="Millares 24 5 2 2" xfId="2694"/>
    <cellStyle name="Millares 24 5 2 2 2" xfId="2695"/>
    <cellStyle name="Millares 24 5 2 3" xfId="2696"/>
    <cellStyle name="Millares 24 5 3" xfId="2697"/>
    <cellStyle name="Millares 24 5 3 2" xfId="2698"/>
    <cellStyle name="Millares 24 5 4" xfId="2699"/>
    <cellStyle name="Millares 24 6" xfId="2700"/>
    <cellStyle name="Millares 24 6 2" xfId="2701"/>
    <cellStyle name="Millares 24 6 2 2" xfId="2702"/>
    <cellStyle name="Millares 24 6 3" xfId="2703"/>
    <cellStyle name="Millares 24 7" xfId="2704"/>
    <cellStyle name="Millares 24 7 2" xfId="2705"/>
    <cellStyle name="Millares 24 8" xfId="2706"/>
    <cellStyle name="Millares 25" xfId="2707"/>
    <cellStyle name="Millares 25 2" xfId="2708"/>
    <cellStyle name="Millares 25 2 2" xfId="2709"/>
    <cellStyle name="Millares 25 2 2 2" xfId="2710"/>
    <cellStyle name="Millares 25 2 2 2 2" xfId="2711"/>
    <cellStyle name="Millares 25 2 2 2 2 2" xfId="2712"/>
    <cellStyle name="Millares 25 2 2 2 3" xfId="2713"/>
    <cellStyle name="Millares 25 2 2 3" xfId="2714"/>
    <cellStyle name="Millares 25 2 2 3 2" xfId="2715"/>
    <cellStyle name="Millares 25 2 2 4" xfId="2716"/>
    <cellStyle name="Millares 25 2 3" xfId="2717"/>
    <cellStyle name="Millares 25 2 3 2" xfId="2718"/>
    <cellStyle name="Millares 25 2 3 2 2" xfId="2719"/>
    <cellStyle name="Millares 25 2 3 3" xfId="2720"/>
    <cellStyle name="Millares 25 2 4" xfId="2721"/>
    <cellStyle name="Millares 25 2 4 2" xfId="2722"/>
    <cellStyle name="Millares 25 2 5" xfId="2723"/>
    <cellStyle name="Millares 25 3" xfId="2724"/>
    <cellStyle name="Millares 25 3 2" xfId="2725"/>
    <cellStyle name="Millares 25 3 2 2" xfId="2726"/>
    <cellStyle name="Millares 25 3 2 2 2" xfId="2727"/>
    <cellStyle name="Millares 25 3 2 2 2 2" xfId="2728"/>
    <cellStyle name="Millares 25 3 2 2 3" xfId="2729"/>
    <cellStyle name="Millares 25 3 2 3" xfId="2730"/>
    <cellStyle name="Millares 25 3 2 3 2" xfId="2731"/>
    <cellStyle name="Millares 25 3 2 4" xfId="2732"/>
    <cellStyle name="Millares 25 3 3" xfId="2733"/>
    <cellStyle name="Millares 25 3 3 2" xfId="2734"/>
    <cellStyle name="Millares 25 3 3 2 2" xfId="2735"/>
    <cellStyle name="Millares 25 3 3 3" xfId="2736"/>
    <cellStyle name="Millares 25 3 4" xfId="2737"/>
    <cellStyle name="Millares 25 3 4 2" xfId="2738"/>
    <cellStyle name="Millares 25 3 5" xfId="2739"/>
    <cellStyle name="Millares 25 4" xfId="2740"/>
    <cellStyle name="Millares 25 4 2" xfId="2741"/>
    <cellStyle name="Millares 25 4 2 2" xfId="2742"/>
    <cellStyle name="Millares 25 4 2 2 2" xfId="2743"/>
    <cellStyle name="Millares 25 4 2 3" xfId="2744"/>
    <cellStyle name="Millares 25 4 3" xfId="2745"/>
    <cellStyle name="Millares 25 4 3 2" xfId="2746"/>
    <cellStyle name="Millares 25 4 4" xfId="2747"/>
    <cellStyle name="Millares 25 5" xfId="2748"/>
    <cellStyle name="Millares 25 5 2" xfId="2749"/>
    <cellStyle name="Millares 25 5 2 2" xfId="2750"/>
    <cellStyle name="Millares 25 5 2 2 2" xfId="2751"/>
    <cellStyle name="Millares 25 5 2 3" xfId="2752"/>
    <cellStyle name="Millares 25 5 3" xfId="2753"/>
    <cellStyle name="Millares 25 5 3 2" xfId="2754"/>
    <cellStyle name="Millares 25 5 4" xfId="2755"/>
    <cellStyle name="Millares 25 6" xfId="2756"/>
    <cellStyle name="Millares 25 6 2" xfId="2757"/>
    <cellStyle name="Millares 25 6 2 2" xfId="2758"/>
    <cellStyle name="Millares 25 6 3" xfId="2759"/>
    <cellStyle name="Millares 25 7" xfId="2760"/>
    <cellStyle name="Millares 25 7 2" xfId="2761"/>
    <cellStyle name="Millares 25 8" xfId="2762"/>
    <cellStyle name="Millares 26" xfId="2763"/>
    <cellStyle name="Millares 26 2" xfId="2764"/>
    <cellStyle name="Millares 26 2 2" xfId="2765"/>
    <cellStyle name="Millares 26 2 2 2" xfId="2766"/>
    <cellStyle name="Millares 26 2 2 2 2" xfId="2767"/>
    <cellStyle name="Millares 26 2 2 2 2 2" xfId="2768"/>
    <cellStyle name="Millares 26 2 2 2 3" xfId="2769"/>
    <cellStyle name="Millares 26 2 2 3" xfId="2770"/>
    <cellStyle name="Millares 26 2 2 3 2" xfId="2771"/>
    <cellStyle name="Millares 26 2 2 4" xfId="2772"/>
    <cellStyle name="Millares 26 2 3" xfId="2773"/>
    <cellStyle name="Millares 26 2 3 2" xfId="2774"/>
    <cellStyle name="Millares 26 2 3 2 2" xfId="2775"/>
    <cellStyle name="Millares 26 2 3 3" xfId="2776"/>
    <cellStyle name="Millares 26 2 4" xfId="2777"/>
    <cellStyle name="Millares 26 2 4 2" xfId="2778"/>
    <cellStyle name="Millares 26 2 5" xfId="2779"/>
    <cellStyle name="Millares 26 3" xfId="2780"/>
    <cellStyle name="Millares 26 3 2" xfId="2781"/>
    <cellStyle name="Millares 26 3 2 2" xfId="2782"/>
    <cellStyle name="Millares 26 3 2 2 2" xfId="2783"/>
    <cellStyle name="Millares 26 3 2 2 2 2" xfId="2784"/>
    <cellStyle name="Millares 26 3 2 2 3" xfId="2785"/>
    <cellStyle name="Millares 26 3 2 3" xfId="2786"/>
    <cellStyle name="Millares 26 3 2 3 2" xfId="2787"/>
    <cellStyle name="Millares 26 3 2 4" xfId="2788"/>
    <cellStyle name="Millares 26 3 3" xfId="2789"/>
    <cellStyle name="Millares 26 3 3 2" xfId="2790"/>
    <cellStyle name="Millares 26 3 3 2 2" xfId="2791"/>
    <cellStyle name="Millares 26 3 3 3" xfId="2792"/>
    <cellStyle name="Millares 26 3 4" xfId="2793"/>
    <cellStyle name="Millares 26 3 4 2" xfId="2794"/>
    <cellStyle name="Millares 26 3 5" xfId="2795"/>
    <cellStyle name="Millares 26 4" xfId="2796"/>
    <cellStyle name="Millares 26 4 2" xfId="2797"/>
    <cellStyle name="Millares 26 4 2 2" xfId="2798"/>
    <cellStyle name="Millares 26 4 2 2 2" xfId="2799"/>
    <cellStyle name="Millares 26 4 2 3" xfId="2800"/>
    <cellStyle name="Millares 26 4 3" xfId="2801"/>
    <cellStyle name="Millares 26 4 3 2" xfId="2802"/>
    <cellStyle name="Millares 26 4 4" xfId="2803"/>
    <cellStyle name="Millares 26 5" xfId="2804"/>
    <cellStyle name="Millares 26 5 2" xfId="2805"/>
    <cellStyle name="Millares 26 5 2 2" xfId="2806"/>
    <cellStyle name="Millares 26 5 2 2 2" xfId="2807"/>
    <cellStyle name="Millares 26 5 2 3" xfId="2808"/>
    <cellStyle name="Millares 26 5 3" xfId="2809"/>
    <cellStyle name="Millares 26 5 3 2" xfId="2810"/>
    <cellStyle name="Millares 26 5 4" xfId="2811"/>
    <cellStyle name="Millares 26 6" xfId="2812"/>
    <cellStyle name="Millares 26 6 2" xfId="2813"/>
    <cellStyle name="Millares 26 6 2 2" xfId="2814"/>
    <cellStyle name="Millares 26 6 3" xfId="2815"/>
    <cellStyle name="Millares 26 7" xfId="2816"/>
    <cellStyle name="Millares 26 7 2" xfId="2817"/>
    <cellStyle name="Millares 26 8" xfId="2818"/>
    <cellStyle name="Millares 27" xfId="2819"/>
    <cellStyle name="Millares 27 2" xfId="2820"/>
    <cellStyle name="Millares 27 2 2" xfId="2821"/>
    <cellStyle name="Millares 27 2 2 2" xfId="2822"/>
    <cellStyle name="Millares 27 2 2 2 2" xfId="2823"/>
    <cellStyle name="Millares 27 2 2 2 2 2" xfId="2824"/>
    <cellStyle name="Millares 27 2 2 2 3" xfId="2825"/>
    <cellStyle name="Millares 27 2 2 3" xfId="2826"/>
    <cellStyle name="Millares 27 2 2 3 2" xfId="2827"/>
    <cellStyle name="Millares 27 2 2 4" xfId="2828"/>
    <cellStyle name="Millares 27 2 3" xfId="2829"/>
    <cellStyle name="Millares 27 2 3 2" xfId="2830"/>
    <cellStyle name="Millares 27 2 3 2 2" xfId="2831"/>
    <cellStyle name="Millares 27 2 3 3" xfId="2832"/>
    <cellStyle name="Millares 27 2 4" xfId="2833"/>
    <cellStyle name="Millares 27 2 4 2" xfId="2834"/>
    <cellStyle name="Millares 27 2 5" xfId="2835"/>
    <cellStyle name="Millares 27 3" xfId="2836"/>
    <cellStyle name="Millares 27 3 2" xfId="2837"/>
    <cellStyle name="Millares 27 3 2 2" xfId="2838"/>
    <cellStyle name="Millares 27 3 2 2 2" xfId="2839"/>
    <cellStyle name="Millares 27 3 2 3" xfId="2840"/>
    <cellStyle name="Millares 27 3 3" xfId="2841"/>
    <cellStyle name="Millares 27 3 3 2" xfId="2842"/>
    <cellStyle name="Millares 27 3 4" xfId="2843"/>
    <cellStyle name="Millares 27 4" xfId="2844"/>
    <cellStyle name="Millares 27 4 2" xfId="2845"/>
    <cellStyle name="Millares 27 4 2 2" xfId="2846"/>
    <cellStyle name="Millares 27 4 2 2 2" xfId="2847"/>
    <cellStyle name="Millares 27 4 2 3" xfId="2848"/>
    <cellStyle name="Millares 27 4 3" xfId="2849"/>
    <cellStyle name="Millares 27 4 3 2" xfId="2850"/>
    <cellStyle name="Millares 27 4 4" xfId="2851"/>
    <cellStyle name="Millares 27 5" xfId="2852"/>
    <cellStyle name="Millares 27 5 2" xfId="2853"/>
    <cellStyle name="Millares 27 5 2 2" xfId="2854"/>
    <cellStyle name="Millares 27 5 3" xfId="2855"/>
    <cellStyle name="Millares 27 6" xfId="2856"/>
    <cellStyle name="Millares 27 6 2" xfId="2857"/>
    <cellStyle name="Millares 27 7" xfId="2858"/>
    <cellStyle name="Millares 28" xfId="2859"/>
    <cellStyle name="Millares 28 2" xfId="2860"/>
    <cellStyle name="Millares 28 3" xfId="2861"/>
    <cellStyle name="Millares 28 3 2" xfId="2862"/>
    <cellStyle name="Millares 28 3 2 2" xfId="2863"/>
    <cellStyle name="Millares 28 3 2 2 2" xfId="2864"/>
    <cellStyle name="Millares 28 3 2 3" xfId="2865"/>
    <cellStyle name="Millares 28 3 3" xfId="2866"/>
    <cellStyle name="Millares 28 3 3 2" xfId="2867"/>
    <cellStyle name="Millares 28 3 4" xfId="2868"/>
    <cellStyle name="Millares 28 4" xfId="2869"/>
    <cellStyle name="Millares 28 4 2" xfId="2870"/>
    <cellStyle name="Millares 28 4 2 2" xfId="2871"/>
    <cellStyle name="Millares 28 4 2 2 2" xfId="2872"/>
    <cellStyle name="Millares 28 4 2 3" xfId="2873"/>
    <cellStyle name="Millares 28 4 3" xfId="2874"/>
    <cellStyle name="Millares 28 4 3 2" xfId="2875"/>
    <cellStyle name="Millares 28 4 4" xfId="2876"/>
    <cellStyle name="Millares 28 5" xfId="2877"/>
    <cellStyle name="Millares 28 5 2" xfId="2878"/>
    <cellStyle name="Millares 28 5 2 2" xfId="2879"/>
    <cellStyle name="Millares 28 5 3" xfId="2880"/>
    <cellStyle name="Millares 28 6" xfId="2881"/>
    <cellStyle name="Millares 28 6 2" xfId="2882"/>
    <cellStyle name="Millares 28 7" xfId="2883"/>
    <cellStyle name="Millares 29" xfId="2884"/>
    <cellStyle name="Millares 29 2" xfId="2885"/>
    <cellStyle name="Millares 29 3" xfId="2886"/>
    <cellStyle name="Millares 29 3 2" xfId="2887"/>
    <cellStyle name="Millares 29 3 2 2" xfId="2888"/>
    <cellStyle name="Millares 29 3 3" xfId="2889"/>
    <cellStyle name="Millares 29 4" xfId="2890"/>
    <cellStyle name="Millares 29 4 2" xfId="2891"/>
    <cellStyle name="Millares 29 5" xfId="2892"/>
    <cellStyle name="Millares 3" xfId="2893"/>
    <cellStyle name="Millares 3 10" xfId="2894"/>
    <cellStyle name="Millares 3 2" xfId="2895"/>
    <cellStyle name="Millares 3 3" xfId="2896"/>
    <cellStyle name="Millares 3 3 10" xfId="2897"/>
    <cellStyle name="Millares 3 3 10 2" xfId="2898"/>
    <cellStyle name="Millares 3 3 10 2 2" xfId="2899"/>
    <cellStyle name="Millares 3 3 10 3" xfId="2900"/>
    <cellStyle name="Millares 3 3 11" xfId="2901"/>
    <cellStyle name="Millares 3 3 11 2" xfId="2902"/>
    <cellStyle name="Millares 3 3 11 2 2" xfId="2903"/>
    <cellStyle name="Millares 3 3 11 3" xfId="2904"/>
    <cellStyle name="Millares 3 3 12" xfId="2905"/>
    <cellStyle name="Millares 3 3 12 2" xfId="2906"/>
    <cellStyle name="Millares 3 3 13" xfId="2907"/>
    <cellStyle name="Millares 3 3 2" xfId="2908"/>
    <cellStyle name="Millares 3 3 2 2" xfId="2909"/>
    <cellStyle name="Millares 3 3 2 2 2" xfId="2910"/>
    <cellStyle name="Millares 3 3 2 2 2 2" xfId="2911"/>
    <cellStyle name="Millares 3 3 2 2 2 2 2" xfId="2912"/>
    <cellStyle name="Millares 3 3 2 2 2 2 2 2" xfId="2913"/>
    <cellStyle name="Millares 3 3 2 2 2 2 3" xfId="2914"/>
    <cellStyle name="Millares 3 3 2 2 2 3" xfId="2915"/>
    <cellStyle name="Millares 3 3 2 2 2 3 2" xfId="2916"/>
    <cellStyle name="Millares 3 3 2 2 2 4" xfId="2917"/>
    <cellStyle name="Millares 3 3 2 2 3" xfId="2918"/>
    <cellStyle name="Millares 3 3 2 2 3 2" xfId="2919"/>
    <cellStyle name="Millares 3 3 2 2 3 2 2" xfId="2920"/>
    <cellStyle name="Millares 3 3 2 2 3 3" xfId="2921"/>
    <cellStyle name="Millares 3 3 2 2 4" xfId="2922"/>
    <cellStyle name="Millares 3 3 2 2 4 2" xfId="2923"/>
    <cellStyle name="Millares 3 3 2 2 5" xfId="2924"/>
    <cellStyle name="Millares 3 3 2 3" xfId="2925"/>
    <cellStyle name="Millares 3 3 2 3 2" xfId="2926"/>
    <cellStyle name="Millares 3 3 2 3 2 2" xfId="2927"/>
    <cellStyle name="Millares 3 3 2 3 2 2 2" xfId="2928"/>
    <cellStyle name="Millares 3 3 2 3 2 2 2 2" xfId="2929"/>
    <cellStyle name="Millares 3 3 2 3 2 2 3" xfId="2930"/>
    <cellStyle name="Millares 3 3 2 3 2 3" xfId="2931"/>
    <cellStyle name="Millares 3 3 2 3 2 3 2" xfId="2932"/>
    <cellStyle name="Millares 3 3 2 3 2 4" xfId="2933"/>
    <cellStyle name="Millares 3 3 2 3 3" xfId="2934"/>
    <cellStyle name="Millares 3 3 2 3 3 2" xfId="2935"/>
    <cellStyle name="Millares 3 3 2 3 3 2 2" xfId="2936"/>
    <cellStyle name="Millares 3 3 2 3 3 3" xfId="2937"/>
    <cellStyle name="Millares 3 3 2 3 4" xfId="2938"/>
    <cellStyle name="Millares 3 3 2 3 4 2" xfId="2939"/>
    <cellStyle name="Millares 3 3 2 3 5" xfId="2940"/>
    <cellStyle name="Millares 3 3 2 4" xfId="2941"/>
    <cellStyle name="Millares 3 3 2 4 2" xfId="2942"/>
    <cellStyle name="Millares 3 3 2 4 2 2" xfId="2943"/>
    <cellStyle name="Millares 3 3 2 4 2 2 2" xfId="2944"/>
    <cellStyle name="Millares 3 3 2 4 2 3" xfId="2945"/>
    <cellStyle name="Millares 3 3 2 4 3" xfId="2946"/>
    <cellStyle name="Millares 3 3 2 4 3 2" xfId="2947"/>
    <cellStyle name="Millares 3 3 2 4 4" xfId="2948"/>
    <cellStyle name="Millares 3 3 2 5" xfId="2949"/>
    <cellStyle name="Millares 3 3 2 5 2" xfId="2950"/>
    <cellStyle name="Millares 3 3 2 5 2 2" xfId="2951"/>
    <cellStyle name="Millares 3 3 2 5 2 2 2" xfId="2952"/>
    <cellStyle name="Millares 3 3 2 5 2 3" xfId="2953"/>
    <cellStyle name="Millares 3 3 2 5 3" xfId="2954"/>
    <cellStyle name="Millares 3 3 2 5 3 2" xfId="2955"/>
    <cellStyle name="Millares 3 3 2 5 4" xfId="2956"/>
    <cellStyle name="Millares 3 3 2 6" xfId="2957"/>
    <cellStyle name="Millares 3 3 2 6 2" xfId="2958"/>
    <cellStyle name="Millares 3 3 2 6 2 2" xfId="2959"/>
    <cellStyle name="Millares 3 3 2 6 3" xfId="2960"/>
    <cellStyle name="Millares 3 3 2 7" xfId="2961"/>
    <cellStyle name="Millares 3 3 2 7 2" xfId="2962"/>
    <cellStyle name="Millares 3 3 2 7 2 2" xfId="2963"/>
    <cellStyle name="Millares 3 3 2 7 3" xfId="2964"/>
    <cellStyle name="Millares 3 3 2 8" xfId="2965"/>
    <cellStyle name="Millares 3 3 2 8 2" xfId="2966"/>
    <cellStyle name="Millares 3 3 2 9" xfId="2967"/>
    <cellStyle name="Millares 3 3 3" xfId="2968"/>
    <cellStyle name="Millares 3 3 3 2" xfId="2969"/>
    <cellStyle name="Millares 3 3 3 2 2" xfId="2970"/>
    <cellStyle name="Millares 3 3 3 2 2 2" xfId="2971"/>
    <cellStyle name="Millares 3 3 3 2 2 2 2" xfId="2972"/>
    <cellStyle name="Millares 3 3 3 2 2 2 2 2" xfId="2973"/>
    <cellStyle name="Millares 3 3 3 2 2 2 3" xfId="2974"/>
    <cellStyle name="Millares 3 3 3 2 2 3" xfId="2975"/>
    <cellStyle name="Millares 3 3 3 2 2 3 2" xfId="2976"/>
    <cellStyle name="Millares 3 3 3 2 2 4" xfId="2977"/>
    <cellStyle name="Millares 3 3 3 2 3" xfId="2978"/>
    <cellStyle name="Millares 3 3 3 2 3 2" xfId="2979"/>
    <cellStyle name="Millares 3 3 3 2 3 2 2" xfId="2980"/>
    <cellStyle name="Millares 3 3 3 2 3 3" xfId="2981"/>
    <cellStyle name="Millares 3 3 3 2 4" xfId="2982"/>
    <cellStyle name="Millares 3 3 3 2 4 2" xfId="2983"/>
    <cellStyle name="Millares 3 3 3 2 5" xfId="2984"/>
    <cellStyle name="Millares 3 3 3 3" xfId="2985"/>
    <cellStyle name="Millares 3 3 3 3 2" xfId="2986"/>
    <cellStyle name="Millares 3 3 3 3 2 2" xfId="2987"/>
    <cellStyle name="Millares 3 3 3 3 2 2 2" xfId="2988"/>
    <cellStyle name="Millares 3 3 3 3 2 2 2 2" xfId="2989"/>
    <cellStyle name="Millares 3 3 3 3 2 2 3" xfId="2990"/>
    <cellStyle name="Millares 3 3 3 3 2 3" xfId="2991"/>
    <cellStyle name="Millares 3 3 3 3 2 3 2" xfId="2992"/>
    <cellStyle name="Millares 3 3 3 3 2 4" xfId="2993"/>
    <cellStyle name="Millares 3 3 3 3 3" xfId="2994"/>
    <cellStyle name="Millares 3 3 3 3 3 2" xfId="2995"/>
    <cellStyle name="Millares 3 3 3 3 3 2 2" xfId="2996"/>
    <cellStyle name="Millares 3 3 3 3 3 3" xfId="2997"/>
    <cellStyle name="Millares 3 3 3 3 4" xfId="2998"/>
    <cellStyle name="Millares 3 3 3 3 4 2" xfId="2999"/>
    <cellStyle name="Millares 3 3 3 3 5" xfId="3000"/>
    <cellStyle name="Millares 3 3 3 4" xfId="3001"/>
    <cellStyle name="Millares 3 3 3 4 2" xfId="3002"/>
    <cellStyle name="Millares 3 3 3 4 2 2" xfId="3003"/>
    <cellStyle name="Millares 3 3 3 4 2 2 2" xfId="3004"/>
    <cellStyle name="Millares 3 3 3 4 2 3" xfId="3005"/>
    <cellStyle name="Millares 3 3 3 4 3" xfId="3006"/>
    <cellStyle name="Millares 3 3 3 4 3 2" xfId="3007"/>
    <cellStyle name="Millares 3 3 3 4 4" xfId="3008"/>
    <cellStyle name="Millares 3 3 3 5" xfId="3009"/>
    <cellStyle name="Millares 3 3 3 5 2" xfId="3010"/>
    <cellStyle name="Millares 3 3 3 5 2 2" xfId="3011"/>
    <cellStyle name="Millares 3 3 3 5 3" xfId="3012"/>
    <cellStyle name="Millares 3 3 3 6" xfId="3013"/>
    <cellStyle name="Millares 3 3 3 6 2" xfId="3014"/>
    <cellStyle name="Millares 3 3 3 7" xfId="3015"/>
    <cellStyle name="Millares 3 3 4" xfId="3016"/>
    <cellStyle name="Millares 3 3 4 2" xfId="3017"/>
    <cellStyle name="Millares 3 3 4 2 2" xfId="3018"/>
    <cellStyle name="Millares 3 3 4 2 2 2" xfId="3019"/>
    <cellStyle name="Millares 3 3 4 2 2 2 2" xfId="3020"/>
    <cellStyle name="Millares 3 3 4 2 2 2 2 2" xfId="3021"/>
    <cellStyle name="Millares 3 3 4 2 2 2 3" xfId="3022"/>
    <cellStyle name="Millares 3 3 4 2 2 3" xfId="3023"/>
    <cellStyle name="Millares 3 3 4 2 2 3 2" xfId="3024"/>
    <cellStyle name="Millares 3 3 4 2 2 4" xfId="3025"/>
    <cellStyle name="Millares 3 3 4 2 3" xfId="3026"/>
    <cellStyle name="Millares 3 3 4 2 3 2" xfId="3027"/>
    <cellStyle name="Millares 3 3 4 2 3 2 2" xfId="3028"/>
    <cellStyle name="Millares 3 3 4 2 3 3" xfId="3029"/>
    <cellStyle name="Millares 3 3 4 2 4" xfId="3030"/>
    <cellStyle name="Millares 3 3 4 2 4 2" xfId="3031"/>
    <cellStyle name="Millares 3 3 4 2 5" xfId="3032"/>
    <cellStyle name="Millares 3 3 4 3" xfId="3033"/>
    <cellStyle name="Millares 3 3 4 3 2" xfId="3034"/>
    <cellStyle name="Millares 3 3 4 3 2 2" xfId="3035"/>
    <cellStyle name="Millares 3 3 4 3 2 2 2" xfId="3036"/>
    <cellStyle name="Millares 3 3 4 3 2 3" xfId="3037"/>
    <cellStyle name="Millares 3 3 4 3 3" xfId="3038"/>
    <cellStyle name="Millares 3 3 4 3 3 2" xfId="3039"/>
    <cellStyle name="Millares 3 3 4 3 4" xfId="3040"/>
    <cellStyle name="Millares 3 3 4 4" xfId="3041"/>
    <cellStyle name="Millares 3 3 4 4 2" xfId="3042"/>
    <cellStyle name="Millares 3 3 4 4 2 2" xfId="3043"/>
    <cellStyle name="Millares 3 3 4 4 3" xfId="3044"/>
    <cellStyle name="Millares 3 3 4 5" xfId="3045"/>
    <cellStyle name="Millares 3 3 4 5 2" xfId="3046"/>
    <cellStyle name="Millares 3 3 4 6" xfId="3047"/>
    <cellStyle name="Millares 3 3 5" xfId="3048"/>
    <cellStyle name="Millares 3 3 5 2" xfId="3049"/>
    <cellStyle name="Millares 3 3 5 2 2" xfId="3050"/>
    <cellStyle name="Millares 3 3 5 2 2 2" xfId="3051"/>
    <cellStyle name="Millares 3 3 5 2 2 2 2" xfId="3052"/>
    <cellStyle name="Millares 3 3 5 2 2 3" xfId="3053"/>
    <cellStyle name="Millares 3 3 5 2 3" xfId="3054"/>
    <cellStyle name="Millares 3 3 5 2 3 2" xfId="3055"/>
    <cellStyle name="Millares 3 3 5 2 4" xfId="3056"/>
    <cellStyle name="Millares 3 3 5 3" xfId="3057"/>
    <cellStyle name="Millares 3 3 5 3 2" xfId="3058"/>
    <cellStyle name="Millares 3 3 5 3 2 2" xfId="3059"/>
    <cellStyle name="Millares 3 3 5 3 3" xfId="3060"/>
    <cellStyle name="Millares 3 3 5 4" xfId="3061"/>
    <cellStyle name="Millares 3 3 5 4 2" xfId="3062"/>
    <cellStyle name="Millares 3 3 5 5" xfId="3063"/>
    <cellStyle name="Millares 3 3 6" xfId="3064"/>
    <cellStyle name="Millares 3 3 6 2" xfId="3065"/>
    <cellStyle name="Millares 3 3 6 2 2" xfId="3066"/>
    <cellStyle name="Millares 3 3 6 2 2 2" xfId="3067"/>
    <cellStyle name="Millares 3 3 6 2 2 2 2" xfId="3068"/>
    <cellStyle name="Millares 3 3 6 2 2 3" xfId="3069"/>
    <cellStyle name="Millares 3 3 6 2 3" xfId="3070"/>
    <cellStyle name="Millares 3 3 6 2 3 2" xfId="3071"/>
    <cellStyle name="Millares 3 3 6 2 4" xfId="3072"/>
    <cellStyle name="Millares 3 3 6 3" xfId="3073"/>
    <cellStyle name="Millares 3 3 6 3 2" xfId="3074"/>
    <cellStyle name="Millares 3 3 6 3 2 2" xfId="3075"/>
    <cellStyle name="Millares 3 3 6 3 3" xfId="3076"/>
    <cellStyle name="Millares 3 3 6 4" xfId="3077"/>
    <cellStyle name="Millares 3 3 6 4 2" xfId="3078"/>
    <cellStyle name="Millares 3 3 6 5" xfId="3079"/>
    <cellStyle name="Millares 3 3 7" xfId="3080"/>
    <cellStyle name="Millares 3 3 7 2" xfId="3081"/>
    <cellStyle name="Millares 3 3 7 2 2" xfId="3082"/>
    <cellStyle name="Millares 3 3 7 2 2 2" xfId="3083"/>
    <cellStyle name="Millares 3 3 7 2 2 2 2" xfId="3084"/>
    <cellStyle name="Millares 3 3 7 2 2 3" xfId="3085"/>
    <cellStyle name="Millares 3 3 7 2 3" xfId="3086"/>
    <cellStyle name="Millares 3 3 7 2 3 2" xfId="3087"/>
    <cellStyle name="Millares 3 3 7 2 4" xfId="3088"/>
    <cellStyle name="Millares 3 3 7 3" xfId="3089"/>
    <cellStyle name="Millares 3 3 7 3 2" xfId="3090"/>
    <cellStyle name="Millares 3 3 7 3 2 2" xfId="3091"/>
    <cellStyle name="Millares 3 3 7 3 3" xfId="3092"/>
    <cellStyle name="Millares 3 3 7 4" xfId="3093"/>
    <cellStyle name="Millares 3 3 7 4 2" xfId="3094"/>
    <cellStyle name="Millares 3 3 7 5" xfId="3095"/>
    <cellStyle name="Millares 3 3 8" xfId="3096"/>
    <cellStyle name="Millares 3 3 8 2" xfId="3097"/>
    <cellStyle name="Millares 3 3 8 2 2" xfId="3098"/>
    <cellStyle name="Millares 3 3 8 2 2 2" xfId="3099"/>
    <cellStyle name="Millares 3 3 8 2 3" xfId="3100"/>
    <cellStyle name="Millares 3 3 8 3" xfId="3101"/>
    <cellStyle name="Millares 3 3 8 3 2" xfId="3102"/>
    <cellStyle name="Millares 3 3 8 4" xfId="3103"/>
    <cellStyle name="Millares 3 3 9" xfId="3104"/>
    <cellStyle name="Millares 3 3 9 2" xfId="3105"/>
    <cellStyle name="Millares 3 3 9 2 2" xfId="3106"/>
    <cellStyle name="Millares 3 3 9 3" xfId="3107"/>
    <cellStyle name="Millares 3 4" xfId="3108"/>
    <cellStyle name="Millares 3 4 2" xfId="3109"/>
    <cellStyle name="Millares 3 4 2 2" xfId="3110"/>
    <cellStyle name="Millares 3 4 2 2 2" xfId="3111"/>
    <cellStyle name="Millares 3 4 2 2 2 2" xfId="3112"/>
    <cellStyle name="Millares 3 4 2 2 2 2 2" xfId="3113"/>
    <cellStyle name="Millares 3 4 2 2 2 2 2 2" xfId="3114"/>
    <cellStyle name="Millares 3 4 2 2 2 2 3" xfId="3115"/>
    <cellStyle name="Millares 3 4 2 2 2 3" xfId="3116"/>
    <cellStyle name="Millares 3 4 2 2 2 3 2" xfId="3117"/>
    <cellStyle name="Millares 3 4 2 2 2 4" xfId="3118"/>
    <cellStyle name="Millares 3 4 2 2 3" xfId="3119"/>
    <cellStyle name="Millares 3 4 2 2 3 2" xfId="3120"/>
    <cellStyle name="Millares 3 4 2 2 3 2 2" xfId="3121"/>
    <cellStyle name="Millares 3 4 2 2 3 3" xfId="3122"/>
    <cellStyle name="Millares 3 4 2 2 4" xfId="3123"/>
    <cellStyle name="Millares 3 4 2 2 4 2" xfId="3124"/>
    <cellStyle name="Millares 3 4 2 2 5" xfId="3125"/>
    <cellStyle name="Millares 3 4 2 3" xfId="3126"/>
    <cellStyle name="Millares 3 4 2 3 2" xfId="3127"/>
    <cellStyle name="Millares 3 4 2 3 2 2" xfId="3128"/>
    <cellStyle name="Millares 3 4 2 3 2 2 2" xfId="3129"/>
    <cellStyle name="Millares 3 4 2 3 2 3" xfId="3130"/>
    <cellStyle name="Millares 3 4 2 3 3" xfId="3131"/>
    <cellStyle name="Millares 3 4 2 3 3 2" xfId="3132"/>
    <cellStyle name="Millares 3 4 2 3 4" xfId="3133"/>
    <cellStyle name="Millares 3 4 2 4" xfId="3134"/>
    <cellStyle name="Millares 3 4 2 4 2" xfId="3135"/>
    <cellStyle name="Millares 3 4 2 4 2 2" xfId="3136"/>
    <cellStyle name="Millares 3 4 2 4 3" xfId="3137"/>
    <cellStyle name="Millares 3 4 2 5" xfId="3138"/>
    <cellStyle name="Millares 3 4 2 5 2" xfId="3139"/>
    <cellStyle name="Millares 3 4 2 6" xfId="3140"/>
    <cellStyle name="Millares 3 4 3" xfId="3141"/>
    <cellStyle name="Millares 3 4 3 2" xfId="3142"/>
    <cellStyle name="Millares 3 4 3 2 2" xfId="3143"/>
    <cellStyle name="Millares 3 4 3 2 2 2" xfId="3144"/>
    <cellStyle name="Millares 3 4 3 2 2 2 2" xfId="3145"/>
    <cellStyle name="Millares 3 4 3 2 2 3" xfId="3146"/>
    <cellStyle name="Millares 3 4 3 2 3" xfId="3147"/>
    <cellStyle name="Millares 3 4 3 2 3 2" xfId="3148"/>
    <cellStyle name="Millares 3 4 3 2 4" xfId="3149"/>
    <cellStyle name="Millares 3 4 3 3" xfId="3150"/>
    <cellStyle name="Millares 3 4 3 3 2" xfId="3151"/>
    <cellStyle name="Millares 3 4 3 3 2 2" xfId="3152"/>
    <cellStyle name="Millares 3 4 3 3 3" xfId="3153"/>
    <cellStyle name="Millares 3 4 3 4" xfId="3154"/>
    <cellStyle name="Millares 3 4 3 4 2" xfId="3155"/>
    <cellStyle name="Millares 3 4 3 5" xfId="3156"/>
    <cellStyle name="Millares 3 4 4" xfId="3157"/>
    <cellStyle name="Millares 3 4 4 2" xfId="3158"/>
    <cellStyle name="Millares 3 4 4 2 2" xfId="3159"/>
    <cellStyle name="Millares 3 4 4 2 2 2" xfId="3160"/>
    <cellStyle name="Millares 3 4 4 2 3" xfId="3161"/>
    <cellStyle name="Millares 3 4 4 3" xfId="3162"/>
    <cellStyle name="Millares 3 4 4 3 2" xfId="3163"/>
    <cellStyle name="Millares 3 4 4 4" xfId="3164"/>
    <cellStyle name="Millares 3 4 5" xfId="3165"/>
    <cellStyle name="Millares 3 4 5 2" xfId="3166"/>
    <cellStyle name="Millares 3 4 5 2 2" xfId="3167"/>
    <cellStyle name="Millares 3 4 5 2 2 2" xfId="3168"/>
    <cellStyle name="Millares 3 4 5 2 3" xfId="3169"/>
    <cellStyle name="Millares 3 4 5 3" xfId="3170"/>
    <cellStyle name="Millares 3 4 5 3 2" xfId="3171"/>
    <cellStyle name="Millares 3 4 5 4" xfId="3172"/>
    <cellStyle name="Millares 3 4 6" xfId="3173"/>
    <cellStyle name="Millares 3 4 6 2" xfId="3174"/>
    <cellStyle name="Millares 3 4 6 2 2" xfId="3175"/>
    <cellStyle name="Millares 3 4 6 3" xfId="3176"/>
    <cellStyle name="Millares 3 4 7" xfId="3177"/>
    <cellStyle name="Millares 3 4 7 2" xfId="3178"/>
    <cellStyle name="Millares 3 4 8" xfId="3179"/>
    <cellStyle name="Millares 3 5" xfId="3180"/>
    <cellStyle name="Millares 3 5 2" xfId="3181"/>
    <cellStyle name="Millares 3 5 2 2" xfId="3182"/>
    <cellStyle name="Millares 3 5 2 2 2" xfId="3183"/>
    <cellStyle name="Millares 3 5 2 2 2 2" xfId="3184"/>
    <cellStyle name="Millares 3 5 2 2 2 2 2" xfId="3185"/>
    <cellStyle name="Millares 3 5 2 2 2 2 2 2" xfId="3186"/>
    <cellStyle name="Millares 3 5 2 2 2 2 3" xfId="3187"/>
    <cellStyle name="Millares 3 5 2 2 2 3" xfId="3188"/>
    <cellStyle name="Millares 3 5 2 2 2 3 2" xfId="3189"/>
    <cellStyle name="Millares 3 5 2 2 2 4" xfId="3190"/>
    <cellStyle name="Millares 3 5 2 2 3" xfId="3191"/>
    <cellStyle name="Millares 3 5 2 2 3 2" xfId="3192"/>
    <cellStyle name="Millares 3 5 2 2 3 2 2" xfId="3193"/>
    <cellStyle name="Millares 3 5 2 2 3 3" xfId="3194"/>
    <cellStyle name="Millares 3 5 2 2 4" xfId="3195"/>
    <cellStyle name="Millares 3 5 2 2 4 2" xfId="3196"/>
    <cellStyle name="Millares 3 5 2 2 5" xfId="3197"/>
    <cellStyle name="Millares 3 5 2 3" xfId="3198"/>
    <cellStyle name="Millares 3 5 2 3 2" xfId="3199"/>
    <cellStyle name="Millares 3 5 2 3 2 2" xfId="3200"/>
    <cellStyle name="Millares 3 5 2 3 2 2 2" xfId="3201"/>
    <cellStyle name="Millares 3 5 2 3 2 3" xfId="3202"/>
    <cellStyle name="Millares 3 5 2 3 3" xfId="3203"/>
    <cellStyle name="Millares 3 5 2 3 3 2" xfId="3204"/>
    <cellStyle name="Millares 3 5 2 3 4" xfId="3205"/>
    <cellStyle name="Millares 3 5 2 4" xfId="3206"/>
    <cellStyle name="Millares 3 5 2 4 2" xfId="3207"/>
    <cellStyle name="Millares 3 5 2 4 2 2" xfId="3208"/>
    <cellStyle name="Millares 3 5 2 4 2 2 2" xfId="3209"/>
    <cellStyle name="Millares 3 5 2 4 2 3" xfId="3210"/>
    <cellStyle name="Millares 3 5 2 4 3" xfId="3211"/>
    <cellStyle name="Millares 3 5 2 4 3 2" xfId="3212"/>
    <cellStyle name="Millares 3 5 2 4 4" xfId="3213"/>
    <cellStyle name="Millares 3 5 2 5" xfId="3214"/>
    <cellStyle name="Millares 3 5 2 5 2" xfId="3215"/>
    <cellStyle name="Millares 3 5 2 5 2 2" xfId="3216"/>
    <cellStyle name="Millares 3 5 2 5 2 2 2" xfId="3217"/>
    <cellStyle name="Millares 3 5 2 5 2 3" xfId="3218"/>
    <cellStyle name="Millares 3 5 2 5 3" xfId="3219"/>
    <cellStyle name="Millares 3 5 2 5 3 2" xfId="3220"/>
    <cellStyle name="Millares 3 5 2 5 4" xfId="3221"/>
    <cellStyle name="Millares 3 5 2 6" xfId="3222"/>
    <cellStyle name="Millares 3 5 2 6 2" xfId="3223"/>
    <cellStyle name="Millares 3 5 2 6 2 2" xfId="3224"/>
    <cellStyle name="Millares 3 5 2 6 3" xfId="3225"/>
    <cellStyle name="Millares 3 5 2 7" xfId="3226"/>
    <cellStyle name="Millares 3 5 2 7 2" xfId="3227"/>
    <cellStyle name="Millares 3 5 2 8" xfId="3228"/>
    <cellStyle name="Millares 3 5 3" xfId="3229"/>
    <cellStyle name="Millares 3 5 3 2" xfId="3230"/>
    <cellStyle name="Millares 3 5 3 2 2" xfId="3231"/>
    <cellStyle name="Millares 3 5 3 2 2 2" xfId="3232"/>
    <cellStyle name="Millares 3 5 3 2 2 2 2" xfId="3233"/>
    <cellStyle name="Millares 3 5 3 2 2 3" xfId="3234"/>
    <cellStyle name="Millares 3 5 3 2 3" xfId="3235"/>
    <cellStyle name="Millares 3 5 3 2 3 2" xfId="3236"/>
    <cellStyle name="Millares 3 5 3 2 4" xfId="3237"/>
    <cellStyle name="Millares 3 5 3 3" xfId="3238"/>
    <cellStyle name="Millares 3 5 3 3 2" xfId="3239"/>
    <cellStyle name="Millares 3 5 3 3 2 2" xfId="3240"/>
    <cellStyle name="Millares 3 5 3 3 2 2 2" xfId="3241"/>
    <cellStyle name="Millares 3 5 3 3 2 3" xfId="3242"/>
    <cellStyle name="Millares 3 5 3 3 3" xfId="3243"/>
    <cellStyle name="Millares 3 5 3 3 3 2" xfId="3244"/>
    <cellStyle name="Millares 3 5 3 3 4" xfId="3245"/>
    <cellStyle name="Millares 3 5 3 4" xfId="3246"/>
    <cellStyle name="Millares 3 5 3 4 2" xfId="3247"/>
    <cellStyle name="Millares 3 5 3 4 2 2" xfId="3248"/>
    <cellStyle name="Millares 3 5 3 4 3" xfId="3249"/>
    <cellStyle name="Millares 3 5 3 5" xfId="3250"/>
    <cellStyle name="Millares 3 5 3 5 2" xfId="3251"/>
    <cellStyle name="Millares 3 5 3 6" xfId="3252"/>
    <cellStyle name="Millares 3 5 4" xfId="3253"/>
    <cellStyle name="Millares 3 5 4 2" xfId="3254"/>
    <cellStyle name="Millares 3 5 4 2 2" xfId="3255"/>
    <cellStyle name="Millares 3 5 4 2 2 2" xfId="3256"/>
    <cellStyle name="Millares 3 5 4 2 3" xfId="3257"/>
    <cellStyle name="Millares 3 5 4 3" xfId="3258"/>
    <cellStyle name="Millares 3 5 4 3 2" xfId="3259"/>
    <cellStyle name="Millares 3 5 4 4" xfId="3260"/>
    <cellStyle name="Millares 3 5 5" xfId="3261"/>
    <cellStyle name="Millares 3 5 5 2" xfId="3262"/>
    <cellStyle name="Millares 3 5 5 2 2" xfId="3263"/>
    <cellStyle name="Millares 3 5 5 2 2 2" xfId="3264"/>
    <cellStyle name="Millares 3 5 5 2 3" xfId="3265"/>
    <cellStyle name="Millares 3 5 5 3" xfId="3266"/>
    <cellStyle name="Millares 3 5 5 3 2" xfId="3267"/>
    <cellStyle name="Millares 3 5 5 4" xfId="3268"/>
    <cellStyle name="Millares 3 5 6" xfId="3269"/>
    <cellStyle name="Millares 3 5 6 2" xfId="3270"/>
    <cellStyle name="Millares 3 5 6 2 2" xfId="3271"/>
    <cellStyle name="Millares 3 5 6 3" xfId="3272"/>
    <cellStyle name="Millares 3 5 7" xfId="3273"/>
    <cellStyle name="Millares 3 5 7 2" xfId="3274"/>
    <cellStyle name="Millares 3 5 7 2 2" xfId="3275"/>
    <cellStyle name="Millares 3 5 7 3" xfId="3276"/>
    <cellStyle name="Millares 3 5 8" xfId="3277"/>
    <cellStyle name="Millares 3 5 8 2" xfId="3278"/>
    <cellStyle name="Millares 3 5 9" xfId="3279"/>
    <cellStyle name="Millares 3 6" xfId="3280"/>
    <cellStyle name="Millares 3 6 2" xfId="3281"/>
    <cellStyle name="Millares 3 6 2 2" xfId="3282"/>
    <cellStyle name="Millares 3 6 2 2 2" xfId="3283"/>
    <cellStyle name="Millares 3 6 2 2 2 2" xfId="3284"/>
    <cellStyle name="Millares 3 6 2 2 2 2 2" xfId="3285"/>
    <cellStyle name="Millares 3 6 2 2 2 2 2 2" xfId="3286"/>
    <cellStyle name="Millares 3 6 2 2 2 2 3" xfId="3287"/>
    <cellStyle name="Millares 3 6 2 2 2 3" xfId="3288"/>
    <cellStyle name="Millares 3 6 2 2 2 3 2" xfId="3289"/>
    <cellStyle name="Millares 3 6 2 2 2 4" xfId="3290"/>
    <cellStyle name="Millares 3 6 2 2 3" xfId="3291"/>
    <cellStyle name="Millares 3 6 2 2 3 2" xfId="3292"/>
    <cellStyle name="Millares 3 6 2 2 3 2 2" xfId="3293"/>
    <cellStyle name="Millares 3 6 2 2 3 3" xfId="3294"/>
    <cellStyle name="Millares 3 6 2 2 4" xfId="3295"/>
    <cellStyle name="Millares 3 6 2 2 4 2" xfId="3296"/>
    <cellStyle name="Millares 3 6 2 2 5" xfId="3297"/>
    <cellStyle name="Millares 3 6 2 3" xfId="3298"/>
    <cellStyle name="Millares 3 6 2 3 2" xfId="3299"/>
    <cellStyle name="Millares 3 6 2 3 2 2" xfId="3300"/>
    <cellStyle name="Millares 3 6 2 3 2 2 2" xfId="3301"/>
    <cellStyle name="Millares 3 6 2 3 2 3" xfId="3302"/>
    <cellStyle name="Millares 3 6 2 3 3" xfId="3303"/>
    <cellStyle name="Millares 3 6 2 3 3 2" xfId="3304"/>
    <cellStyle name="Millares 3 6 2 3 4" xfId="3305"/>
    <cellStyle name="Millares 3 6 2 4" xfId="3306"/>
    <cellStyle name="Millares 3 6 2 4 2" xfId="3307"/>
    <cellStyle name="Millares 3 6 2 4 2 2" xfId="3308"/>
    <cellStyle name="Millares 3 6 2 4 2 2 2" xfId="3309"/>
    <cellStyle name="Millares 3 6 2 4 2 3" xfId="3310"/>
    <cellStyle name="Millares 3 6 2 4 3" xfId="3311"/>
    <cellStyle name="Millares 3 6 2 4 3 2" xfId="3312"/>
    <cellStyle name="Millares 3 6 2 4 4" xfId="3313"/>
    <cellStyle name="Millares 3 6 2 5" xfId="3314"/>
    <cellStyle name="Millares 3 6 2 5 2" xfId="3315"/>
    <cellStyle name="Millares 3 6 2 5 2 2" xfId="3316"/>
    <cellStyle name="Millares 3 6 2 5 2 2 2" xfId="3317"/>
    <cellStyle name="Millares 3 6 2 5 2 3" xfId="3318"/>
    <cellStyle name="Millares 3 6 2 5 3" xfId="3319"/>
    <cellStyle name="Millares 3 6 2 5 3 2" xfId="3320"/>
    <cellStyle name="Millares 3 6 2 5 4" xfId="3321"/>
    <cellStyle name="Millares 3 6 2 6" xfId="3322"/>
    <cellStyle name="Millares 3 6 2 6 2" xfId="3323"/>
    <cellStyle name="Millares 3 6 2 6 2 2" xfId="3324"/>
    <cellStyle name="Millares 3 6 2 6 3" xfId="3325"/>
    <cellStyle name="Millares 3 6 2 7" xfId="3326"/>
    <cellStyle name="Millares 3 6 2 7 2" xfId="3327"/>
    <cellStyle name="Millares 3 6 2 8" xfId="3328"/>
    <cellStyle name="Millares 3 6 3" xfId="3329"/>
    <cellStyle name="Millares 3 6 3 2" xfId="3330"/>
    <cellStyle name="Millares 3 6 3 2 2" xfId="3331"/>
    <cellStyle name="Millares 3 6 3 2 2 2" xfId="3332"/>
    <cellStyle name="Millares 3 6 3 2 2 2 2" xfId="3333"/>
    <cellStyle name="Millares 3 6 3 2 2 3" xfId="3334"/>
    <cellStyle name="Millares 3 6 3 2 3" xfId="3335"/>
    <cellStyle name="Millares 3 6 3 2 3 2" xfId="3336"/>
    <cellStyle name="Millares 3 6 3 2 4" xfId="3337"/>
    <cellStyle name="Millares 3 6 3 3" xfId="3338"/>
    <cellStyle name="Millares 3 6 3 3 2" xfId="3339"/>
    <cellStyle name="Millares 3 6 3 3 2 2" xfId="3340"/>
    <cellStyle name="Millares 3 6 3 3 3" xfId="3341"/>
    <cellStyle name="Millares 3 6 3 4" xfId="3342"/>
    <cellStyle name="Millares 3 6 3 4 2" xfId="3343"/>
    <cellStyle name="Millares 3 6 3 5" xfId="3344"/>
    <cellStyle name="Millares 3 6 4" xfId="3345"/>
    <cellStyle name="Millares 3 6 4 2" xfId="3346"/>
    <cellStyle name="Millares 3 6 4 2 2" xfId="3347"/>
    <cellStyle name="Millares 3 6 4 2 2 2" xfId="3348"/>
    <cellStyle name="Millares 3 6 4 2 3" xfId="3349"/>
    <cellStyle name="Millares 3 6 4 3" xfId="3350"/>
    <cellStyle name="Millares 3 6 4 3 2" xfId="3351"/>
    <cellStyle name="Millares 3 6 4 4" xfId="3352"/>
    <cellStyle name="Millares 3 6 5" xfId="3353"/>
    <cellStyle name="Millares 3 6 5 2" xfId="3354"/>
    <cellStyle name="Millares 3 6 5 2 2" xfId="3355"/>
    <cellStyle name="Millares 3 6 5 2 2 2" xfId="3356"/>
    <cellStyle name="Millares 3 6 5 2 3" xfId="3357"/>
    <cellStyle name="Millares 3 6 5 3" xfId="3358"/>
    <cellStyle name="Millares 3 6 5 3 2" xfId="3359"/>
    <cellStyle name="Millares 3 6 5 4" xfId="3360"/>
    <cellStyle name="Millares 3 6 6" xfId="3361"/>
    <cellStyle name="Millares 3 6 6 2" xfId="3362"/>
    <cellStyle name="Millares 3 6 6 2 2" xfId="3363"/>
    <cellStyle name="Millares 3 6 6 2 2 2" xfId="3364"/>
    <cellStyle name="Millares 3 6 6 2 3" xfId="3365"/>
    <cellStyle name="Millares 3 6 6 3" xfId="3366"/>
    <cellStyle name="Millares 3 6 6 3 2" xfId="3367"/>
    <cellStyle name="Millares 3 6 6 4" xfId="3368"/>
    <cellStyle name="Millares 3 6 7" xfId="3369"/>
    <cellStyle name="Millares 3 6 7 2" xfId="3370"/>
    <cellStyle name="Millares 3 6 7 2 2" xfId="3371"/>
    <cellStyle name="Millares 3 6 7 3" xfId="3372"/>
    <cellStyle name="Millares 3 6 8" xfId="3373"/>
    <cellStyle name="Millares 3 6 8 2" xfId="3374"/>
    <cellStyle name="Millares 3 6 9" xfId="3375"/>
    <cellStyle name="Millares 3 7" xfId="3376"/>
    <cellStyle name="Millares 3 7 2" xfId="3377"/>
    <cellStyle name="Millares 3 7 2 2" xfId="3378"/>
    <cellStyle name="Millares 3 7 2 2 2" xfId="3379"/>
    <cellStyle name="Millares 3 7 2 2 2 2" xfId="3380"/>
    <cellStyle name="Millares 3 7 2 2 3" xfId="3381"/>
    <cellStyle name="Millares 3 7 2 3" xfId="3382"/>
    <cellStyle name="Millares 3 7 2 3 2" xfId="3383"/>
    <cellStyle name="Millares 3 7 2 4" xfId="3384"/>
    <cellStyle name="Millares 3 7 3" xfId="3385"/>
    <cellStyle name="Millares 3 7 3 2" xfId="3386"/>
    <cellStyle name="Millares 3 7 3 2 2" xfId="3387"/>
    <cellStyle name="Millares 3 7 3 3" xfId="3388"/>
    <cellStyle name="Millares 3 7 4" xfId="3389"/>
    <cellStyle name="Millares 3 7 4 2" xfId="3390"/>
    <cellStyle name="Millares 3 7 5" xfId="3391"/>
    <cellStyle name="Millares 3 8" xfId="3392"/>
    <cellStyle name="Millares 3 8 2" xfId="3393"/>
    <cellStyle name="Millares 3 8 2 2" xfId="3394"/>
    <cellStyle name="Millares 3 8 2 2 2" xfId="3395"/>
    <cellStyle name="Millares 3 8 2 3" xfId="3396"/>
    <cellStyle name="Millares 3 8 3" xfId="3397"/>
    <cellStyle name="Millares 3 8 3 2" xfId="3398"/>
    <cellStyle name="Millares 3 8 4" xfId="3399"/>
    <cellStyle name="Millares 3 9" xfId="3400"/>
    <cellStyle name="Millares 3_PRES ZULIA" xfId="3401"/>
    <cellStyle name="Millares 30" xfId="3402"/>
    <cellStyle name="Millares 31" xfId="3403"/>
    <cellStyle name="Millares 31 2" xfId="3404"/>
    <cellStyle name="Millares 31 2 2" xfId="3405"/>
    <cellStyle name="Millares 31 2 2 2" xfId="3406"/>
    <cellStyle name="Millares 31 2 2 2 2" xfId="3407"/>
    <cellStyle name="Millares 31 2 2 3" xfId="3408"/>
    <cellStyle name="Millares 31 2 3" xfId="3409"/>
    <cellStyle name="Millares 31 2 3 2" xfId="3410"/>
    <cellStyle name="Millares 31 2 4" xfId="3411"/>
    <cellStyle name="Millares 31 3" xfId="3412"/>
    <cellStyle name="Millares 31 3 2" xfId="3413"/>
    <cellStyle name="Millares 31 3 2 2" xfId="3414"/>
    <cellStyle name="Millares 31 3 3" xfId="3415"/>
    <cellStyle name="Millares 31 4" xfId="3416"/>
    <cellStyle name="Millares 31 4 2" xfId="3417"/>
    <cellStyle name="Millares 31 5" xfId="3418"/>
    <cellStyle name="Millares 32" xfId="3419"/>
    <cellStyle name="Millares 32 2" xfId="3420"/>
    <cellStyle name="Millares 32 2 2" xfId="3421"/>
    <cellStyle name="Millares 32 2 2 2" xfId="3422"/>
    <cellStyle name="Millares 32 2 2 2 2" xfId="3423"/>
    <cellStyle name="Millares 32 2 2 3" xfId="3424"/>
    <cellStyle name="Millares 32 2 3" xfId="3425"/>
    <cellStyle name="Millares 32 2 3 2" xfId="3426"/>
    <cellStyle name="Millares 32 2 4" xfId="3427"/>
    <cellStyle name="Millares 32 3" xfId="3428"/>
    <cellStyle name="Millares 32 3 2" xfId="3429"/>
    <cellStyle name="Millares 32 3 2 2" xfId="3430"/>
    <cellStyle name="Millares 32 3 3" xfId="3431"/>
    <cellStyle name="Millares 32 4" xfId="3432"/>
    <cellStyle name="Millares 32 4 2" xfId="3433"/>
    <cellStyle name="Millares 32 5" xfId="3434"/>
    <cellStyle name="Millares 33" xfId="3435"/>
    <cellStyle name="Millares 33 2" xfId="3436"/>
    <cellStyle name="Millares 33 2 2" xfId="3437"/>
    <cellStyle name="Millares 33 2 2 2" xfId="3438"/>
    <cellStyle name="Millares 33 2 2 2 2" xfId="3439"/>
    <cellStyle name="Millares 33 2 2 3" xfId="3440"/>
    <cellStyle name="Millares 33 2 3" xfId="3441"/>
    <cellStyle name="Millares 33 2 3 2" xfId="3442"/>
    <cellStyle name="Millares 33 2 4" xfId="3443"/>
    <cellStyle name="Millares 33 3" xfId="3444"/>
    <cellStyle name="Millares 33 3 2" xfId="3445"/>
    <cellStyle name="Millares 33 3 2 2" xfId="3446"/>
    <cellStyle name="Millares 33 3 3" xfId="3447"/>
    <cellStyle name="Millares 33 4" xfId="3448"/>
    <cellStyle name="Millares 33 4 2" xfId="3449"/>
    <cellStyle name="Millares 33 5" xfId="3450"/>
    <cellStyle name="Millares 34" xfId="3451"/>
    <cellStyle name="Millares 34 2" xfId="3452"/>
    <cellStyle name="Millares 34 2 2" xfId="3453"/>
    <cellStyle name="Millares 34 2 2 2" xfId="3454"/>
    <cellStyle name="Millares 34 2 2 2 2" xfId="3455"/>
    <cellStyle name="Millares 34 2 2 3" xfId="3456"/>
    <cellStyle name="Millares 34 2 3" xfId="3457"/>
    <cellStyle name="Millares 34 2 3 2" xfId="3458"/>
    <cellStyle name="Millares 34 2 4" xfId="3459"/>
    <cellStyle name="Millares 34 3" xfId="3460"/>
    <cellStyle name="Millares 34 3 2" xfId="3461"/>
    <cellStyle name="Millares 34 3 2 2" xfId="3462"/>
    <cellStyle name="Millares 34 3 3" xfId="3463"/>
    <cellStyle name="Millares 34 4" xfId="3464"/>
    <cellStyle name="Millares 34 4 2" xfId="3465"/>
    <cellStyle name="Millares 34 5" xfId="3466"/>
    <cellStyle name="Millares 35" xfId="3467"/>
    <cellStyle name="Millares 35 2" xfId="3468"/>
    <cellStyle name="Millares 35 2 2" xfId="3469"/>
    <cellStyle name="Millares 35 2 2 2" xfId="3470"/>
    <cellStyle name="Millares 35 2 2 2 2" xfId="3471"/>
    <cellStyle name="Millares 35 2 2 3" xfId="3472"/>
    <cellStyle name="Millares 35 2 3" xfId="3473"/>
    <cellStyle name="Millares 35 2 3 2" xfId="3474"/>
    <cellStyle name="Millares 35 2 4" xfId="3475"/>
    <cellStyle name="Millares 35 3" xfId="3476"/>
    <cellStyle name="Millares 35 3 2" xfId="3477"/>
    <cellStyle name="Millares 35 3 2 2" xfId="3478"/>
    <cellStyle name="Millares 35 3 3" xfId="3479"/>
    <cellStyle name="Millares 35 4" xfId="3480"/>
    <cellStyle name="Millares 35 4 2" xfId="3481"/>
    <cellStyle name="Millares 35 5" xfId="3482"/>
    <cellStyle name="Millares 36" xfId="3483"/>
    <cellStyle name="Millares 36 2" xfId="3484"/>
    <cellStyle name="Millares 36 2 2" xfId="3485"/>
    <cellStyle name="Millares 36 2 2 2" xfId="3486"/>
    <cellStyle name="Millares 36 2 2 2 2" xfId="3487"/>
    <cellStyle name="Millares 36 2 2 3" xfId="3488"/>
    <cellStyle name="Millares 36 2 3" xfId="3489"/>
    <cellStyle name="Millares 36 2 3 2" xfId="3490"/>
    <cellStyle name="Millares 36 2 4" xfId="3491"/>
    <cellStyle name="Millares 36 3" xfId="3492"/>
    <cellStyle name="Millares 36 3 2" xfId="3493"/>
    <cellStyle name="Millares 36 3 2 2" xfId="3494"/>
    <cellStyle name="Millares 36 3 3" xfId="3495"/>
    <cellStyle name="Millares 36 4" xfId="3496"/>
    <cellStyle name="Millares 36 4 2" xfId="3497"/>
    <cellStyle name="Millares 36 5" xfId="3498"/>
    <cellStyle name="Millares 37" xfId="3499"/>
    <cellStyle name="Millares 37 2" xfId="3500"/>
    <cellStyle name="Millares 37 2 2" xfId="3501"/>
    <cellStyle name="Millares 37 2 2 2" xfId="3502"/>
    <cellStyle name="Millares 37 2 2 2 2" xfId="3503"/>
    <cellStyle name="Millares 37 2 2 3" xfId="3504"/>
    <cellStyle name="Millares 37 2 3" xfId="3505"/>
    <cellStyle name="Millares 37 2 3 2" xfId="3506"/>
    <cellStyle name="Millares 37 2 4" xfId="3507"/>
    <cellStyle name="Millares 37 3" xfId="3508"/>
    <cellStyle name="Millares 37 3 2" xfId="3509"/>
    <cellStyle name="Millares 37 3 2 2" xfId="3510"/>
    <cellStyle name="Millares 37 3 3" xfId="3511"/>
    <cellStyle name="Millares 37 4" xfId="3512"/>
    <cellStyle name="Millares 37 4 2" xfId="3513"/>
    <cellStyle name="Millares 37 5" xfId="3514"/>
    <cellStyle name="Millares 38" xfId="3515"/>
    <cellStyle name="Millares 38 2" xfId="3516"/>
    <cellStyle name="Millares 38 2 2" xfId="3517"/>
    <cellStyle name="Millares 38 2 2 2" xfId="3518"/>
    <cellStyle name="Millares 38 2 2 2 2" xfId="3519"/>
    <cellStyle name="Millares 38 2 2 3" xfId="3520"/>
    <cellStyle name="Millares 38 2 3" xfId="3521"/>
    <cellStyle name="Millares 38 2 3 2" xfId="3522"/>
    <cellStyle name="Millares 38 2 4" xfId="3523"/>
    <cellStyle name="Millares 38 3" xfId="3524"/>
    <cellStyle name="Millares 38 3 2" xfId="3525"/>
    <cellStyle name="Millares 38 3 2 2" xfId="3526"/>
    <cellStyle name="Millares 38 3 3" xfId="3527"/>
    <cellStyle name="Millares 38 4" xfId="3528"/>
    <cellStyle name="Millares 38 4 2" xfId="3529"/>
    <cellStyle name="Millares 38 5" xfId="3530"/>
    <cellStyle name="Millares 39" xfId="3531"/>
    <cellStyle name="Millares 39 10" xfId="3532"/>
    <cellStyle name="Millares 39 2" xfId="3533"/>
    <cellStyle name="Millares 39 2 2" xfId="3534"/>
    <cellStyle name="Millares 39 2 2 2" xfId="3535"/>
    <cellStyle name="Millares 39 2 2 2 2" xfId="3536"/>
    <cellStyle name="Millares 39 2 2 2 2 2" xfId="3537"/>
    <cellStyle name="Millares 39 2 2 2 2 2 2" xfId="3538"/>
    <cellStyle name="Millares 39 2 2 2 2 2 2 2" xfId="3539"/>
    <cellStyle name="Millares 39 2 2 2 2 2 3" xfId="3540"/>
    <cellStyle name="Millares 39 2 2 2 2 3" xfId="3541"/>
    <cellStyle name="Millares 39 2 2 2 2 3 2" xfId="3542"/>
    <cellStyle name="Millares 39 2 2 2 2 4" xfId="3543"/>
    <cellStyle name="Millares 39 2 2 2 3" xfId="3544"/>
    <cellStyle name="Millares 39 2 2 2 3 2" xfId="3545"/>
    <cellStyle name="Millares 39 2 2 2 3 2 2" xfId="3546"/>
    <cellStyle name="Millares 39 2 2 2 3 3" xfId="3547"/>
    <cellStyle name="Millares 39 2 2 2 4" xfId="3548"/>
    <cellStyle name="Millares 39 2 2 2 4 2" xfId="3549"/>
    <cellStyle name="Millares 39 2 2 2 5" xfId="3550"/>
    <cellStyle name="Millares 39 2 2 3" xfId="3551"/>
    <cellStyle name="Millares 39 2 2 3 2" xfId="3552"/>
    <cellStyle name="Millares 39 2 2 3 2 2" xfId="3553"/>
    <cellStyle name="Millares 39 2 2 3 2 2 2" xfId="3554"/>
    <cellStyle name="Millares 39 2 2 3 2 3" xfId="3555"/>
    <cellStyle name="Millares 39 2 2 3 3" xfId="3556"/>
    <cellStyle name="Millares 39 2 2 3 3 2" xfId="3557"/>
    <cellStyle name="Millares 39 2 2 3 4" xfId="3558"/>
    <cellStyle name="Millares 39 2 2 4" xfId="3559"/>
    <cellStyle name="Millares 39 2 2 4 2" xfId="3560"/>
    <cellStyle name="Millares 39 2 2 4 2 2" xfId="3561"/>
    <cellStyle name="Millares 39 2 2 4 3" xfId="3562"/>
    <cellStyle name="Millares 39 2 2 5" xfId="3563"/>
    <cellStyle name="Millares 39 2 2 5 2" xfId="3564"/>
    <cellStyle name="Millares 39 2 2 6" xfId="3565"/>
    <cellStyle name="Millares 39 2 3" xfId="3566"/>
    <cellStyle name="Millares 39 2 3 2" xfId="3567"/>
    <cellStyle name="Millares 39 2 3 2 2" xfId="3568"/>
    <cellStyle name="Millares 39 2 3 2 2 2" xfId="3569"/>
    <cellStyle name="Millares 39 2 3 2 2 2 2" xfId="3570"/>
    <cellStyle name="Millares 39 2 3 2 2 3" xfId="3571"/>
    <cellStyle name="Millares 39 2 3 2 3" xfId="3572"/>
    <cellStyle name="Millares 39 2 3 2 3 2" xfId="3573"/>
    <cellStyle name="Millares 39 2 3 2 4" xfId="3574"/>
    <cellStyle name="Millares 39 2 3 3" xfId="3575"/>
    <cellStyle name="Millares 39 2 3 3 2" xfId="3576"/>
    <cellStyle name="Millares 39 2 3 3 2 2" xfId="3577"/>
    <cellStyle name="Millares 39 2 3 3 3" xfId="3578"/>
    <cellStyle name="Millares 39 2 3 4" xfId="3579"/>
    <cellStyle name="Millares 39 2 3 4 2" xfId="3580"/>
    <cellStyle name="Millares 39 2 3 5" xfId="3581"/>
    <cellStyle name="Millares 39 2 4" xfId="3582"/>
    <cellStyle name="Millares 39 2 4 2" xfId="3583"/>
    <cellStyle name="Millares 39 2 4 2 2" xfId="3584"/>
    <cellStyle name="Millares 39 2 4 2 2 2" xfId="3585"/>
    <cellStyle name="Millares 39 2 4 2 3" xfId="3586"/>
    <cellStyle name="Millares 39 2 4 3" xfId="3587"/>
    <cellStyle name="Millares 39 2 4 3 2" xfId="3588"/>
    <cellStyle name="Millares 39 2 4 4" xfId="3589"/>
    <cellStyle name="Millares 39 2 5" xfId="3590"/>
    <cellStyle name="Millares 39 2 5 2" xfId="3591"/>
    <cellStyle name="Millares 39 2 5 2 2" xfId="3592"/>
    <cellStyle name="Millares 39 2 5 2 2 2" xfId="3593"/>
    <cellStyle name="Millares 39 2 5 2 3" xfId="3594"/>
    <cellStyle name="Millares 39 2 5 3" xfId="3595"/>
    <cellStyle name="Millares 39 2 5 3 2" xfId="3596"/>
    <cellStyle name="Millares 39 2 5 4" xfId="3597"/>
    <cellStyle name="Millares 39 2 6" xfId="3598"/>
    <cellStyle name="Millares 39 2 6 2" xfId="3599"/>
    <cellStyle name="Millares 39 2 6 2 2" xfId="3600"/>
    <cellStyle name="Millares 39 2 6 3" xfId="3601"/>
    <cellStyle name="Millares 39 2 7" xfId="3602"/>
    <cellStyle name="Millares 39 2 7 2" xfId="3603"/>
    <cellStyle name="Millares 39 2 8" xfId="3604"/>
    <cellStyle name="Millares 39 3" xfId="3605"/>
    <cellStyle name="Millares 39 3 10" xfId="3606"/>
    <cellStyle name="Millares 39 3 2" xfId="3607"/>
    <cellStyle name="Millares 39 3 2 2" xfId="3608"/>
    <cellStyle name="Millares 39 3 2 2 2" xfId="3609"/>
    <cellStyle name="Millares 39 3 2 2 2 2" xfId="3610"/>
    <cellStyle name="Millares 39 3 2 2 2 2 2" xfId="3611"/>
    <cellStyle name="Millares 39 3 2 2 2 3" xfId="3612"/>
    <cellStyle name="Millares 39 3 2 2 3" xfId="3613"/>
    <cellStyle name="Millares 39 3 2 2 3 2" xfId="3614"/>
    <cellStyle name="Millares 39 3 2 2 4" xfId="3615"/>
    <cellStyle name="Millares 39 3 2 3" xfId="3616"/>
    <cellStyle name="Millares 39 3 2 3 2" xfId="3617"/>
    <cellStyle name="Millares 39 3 2 3 2 2" xfId="3618"/>
    <cellStyle name="Millares 39 3 2 3 2 2 2" xfId="3619"/>
    <cellStyle name="Millares 39 3 2 3 2 3" xfId="3620"/>
    <cellStyle name="Millares 39 3 2 3 3" xfId="3621"/>
    <cellStyle name="Millares 39 3 2 3 3 2" xfId="3622"/>
    <cellStyle name="Millares 39 3 2 3 4" xfId="3623"/>
    <cellStyle name="Millares 39 3 2 4" xfId="3624"/>
    <cellStyle name="Millares 39 3 2 4 2" xfId="3625"/>
    <cellStyle name="Millares 39 3 2 4 2 2" xfId="3626"/>
    <cellStyle name="Millares 39 3 2 4 2 2 2" xfId="3627"/>
    <cellStyle name="Millares 39 3 2 4 2 3" xfId="3628"/>
    <cellStyle name="Millares 39 3 2 4 3" xfId="3629"/>
    <cellStyle name="Millares 39 3 2 4 3 2" xfId="3630"/>
    <cellStyle name="Millares 39 3 2 4 4" xfId="3631"/>
    <cellStyle name="Millares 39 3 2 5" xfId="3632"/>
    <cellStyle name="Millares 39 3 2 5 2" xfId="3633"/>
    <cellStyle name="Millares 39 3 2 5 2 2" xfId="3634"/>
    <cellStyle name="Millares 39 3 2 5 3" xfId="3635"/>
    <cellStyle name="Millares 39 3 2 6" xfId="3636"/>
    <cellStyle name="Millares 39 3 2 6 2" xfId="3637"/>
    <cellStyle name="Millares 39 3 2 7" xfId="3638"/>
    <cellStyle name="Millares 39 3 3" xfId="3639"/>
    <cellStyle name="Millares 39 3 3 2" xfId="3640"/>
    <cellStyle name="Millares 39 3 3 2 2" xfId="3641"/>
    <cellStyle name="Millares 39 3 3 2 2 2" xfId="3642"/>
    <cellStyle name="Millares 39 3 3 2 2 2 2" xfId="3643"/>
    <cellStyle name="Millares 39 3 3 2 2 3" xfId="3644"/>
    <cellStyle name="Millares 39 3 3 2 3" xfId="3645"/>
    <cellStyle name="Millares 39 3 3 2 3 2" xfId="3646"/>
    <cellStyle name="Millares 39 3 3 2 4" xfId="3647"/>
    <cellStyle name="Millares 39 3 3 3" xfId="3648"/>
    <cellStyle name="Millares 39 3 3 3 2" xfId="3649"/>
    <cellStyle name="Millares 39 3 3 3 2 2" xfId="3650"/>
    <cellStyle name="Millares 39 3 3 3 2 2 2" xfId="3651"/>
    <cellStyle name="Millares 39 3 3 3 2 3" xfId="3652"/>
    <cellStyle name="Millares 39 3 3 3 3" xfId="3653"/>
    <cellStyle name="Millares 39 3 3 3 3 2" xfId="3654"/>
    <cellStyle name="Millares 39 3 3 3 4" xfId="3655"/>
    <cellStyle name="Millares 39 3 3 4" xfId="3656"/>
    <cellStyle name="Millares 39 3 3 4 2" xfId="3657"/>
    <cellStyle name="Millares 39 3 3 4 2 2" xfId="3658"/>
    <cellStyle name="Millares 39 3 3 4 3" xfId="3659"/>
    <cellStyle name="Millares 39 3 3 5" xfId="3660"/>
    <cellStyle name="Millares 39 3 3 5 2" xfId="3661"/>
    <cellStyle name="Millares 39 3 3 6" xfId="3662"/>
    <cellStyle name="Millares 39 3 4" xfId="3663"/>
    <cellStyle name="Millares 39 3 4 2" xfId="3664"/>
    <cellStyle name="Millares 39 3 4 2 2" xfId="3665"/>
    <cellStyle name="Millares 39 3 4 2 2 2" xfId="3666"/>
    <cellStyle name="Millares 39 3 4 2 3" xfId="3667"/>
    <cellStyle name="Millares 39 3 4 3" xfId="3668"/>
    <cellStyle name="Millares 39 3 4 3 2" xfId="3669"/>
    <cellStyle name="Millares 39 3 4 4" xfId="3670"/>
    <cellStyle name="Millares 39 3 5" xfId="3671"/>
    <cellStyle name="Millares 39 3 5 2" xfId="3672"/>
    <cellStyle name="Millares 39 3 5 2 2" xfId="3673"/>
    <cellStyle name="Millares 39 3 5 2 2 2" xfId="3674"/>
    <cellStyle name="Millares 39 3 5 2 3" xfId="3675"/>
    <cellStyle name="Millares 39 3 5 3" xfId="3676"/>
    <cellStyle name="Millares 39 3 5 3 2" xfId="3677"/>
    <cellStyle name="Millares 39 3 5 4" xfId="3678"/>
    <cellStyle name="Millares 39 3 6" xfId="3679"/>
    <cellStyle name="Millares 39 3 6 2" xfId="3680"/>
    <cellStyle name="Millares 39 3 6 2 2" xfId="3681"/>
    <cellStyle name="Millares 39 3 6 2 2 2" xfId="3682"/>
    <cellStyle name="Millares 39 3 6 2 3" xfId="3683"/>
    <cellStyle name="Millares 39 3 6 3" xfId="3684"/>
    <cellStyle name="Millares 39 3 6 3 2" xfId="3685"/>
    <cellStyle name="Millares 39 3 6 4" xfId="3686"/>
    <cellStyle name="Millares 39 3 7" xfId="3687"/>
    <cellStyle name="Millares 39 3 7 2" xfId="3688"/>
    <cellStyle name="Millares 39 3 7 2 2" xfId="3689"/>
    <cellStyle name="Millares 39 3 7 3" xfId="3690"/>
    <cellStyle name="Millares 39 3 8" xfId="3691"/>
    <cellStyle name="Millares 39 3 8 2" xfId="3692"/>
    <cellStyle name="Millares 39 3 8 2 2" xfId="3693"/>
    <cellStyle name="Millares 39 3 8 3" xfId="3694"/>
    <cellStyle name="Millares 39 3 9" xfId="3695"/>
    <cellStyle name="Millares 39 3 9 2" xfId="3696"/>
    <cellStyle name="Millares 39 4" xfId="3697"/>
    <cellStyle name="Millares 39 4 2" xfId="3698"/>
    <cellStyle name="Millares 39 4 2 2" xfId="3699"/>
    <cellStyle name="Millares 39 4 2 2 2" xfId="3700"/>
    <cellStyle name="Millares 39 4 2 2 2 2" xfId="3701"/>
    <cellStyle name="Millares 39 4 2 2 2 2 2" xfId="3702"/>
    <cellStyle name="Millares 39 4 2 2 2 3" xfId="3703"/>
    <cellStyle name="Millares 39 4 2 2 3" xfId="3704"/>
    <cellStyle name="Millares 39 4 2 2 3 2" xfId="3705"/>
    <cellStyle name="Millares 39 4 2 2 4" xfId="3706"/>
    <cellStyle name="Millares 39 4 2 3" xfId="3707"/>
    <cellStyle name="Millares 39 4 2 3 2" xfId="3708"/>
    <cellStyle name="Millares 39 4 2 3 2 2" xfId="3709"/>
    <cellStyle name="Millares 39 4 2 3 2 2 2" xfId="3710"/>
    <cellStyle name="Millares 39 4 2 3 2 3" xfId="3711"/>
    <cellStyle name="Millares 39 4 2 3 3" xfId="3712"/>
    <cellStyle name="Millares 39 4 2 3 3 2" xfId="3713"/>
    <cellStyle name="Millares 39 4 2 3 4" xfId="3714"/>
    <cellStyle name="Millares 39 4 2 4" xfId="3715"/>
    <cellStyle name="Millares 39 4 2 4 2" xfId="3716"/>
    <cellStyle name="Millares 39 4 2 4 2 2" xfId="3717"/>
    <cellStyle name="Millares 39 4 2 4 3" xfId="3718"/>
    <cellStyle name="Millares 39 4 2 5" xfId="3719"/>
    <cellStyle name="Millares 39 4 2 5 2" xfId="3720"/>
    <cellStyle name="Millares 39 4 2 6" xfId="3721"/>
    <cellStyle name="Millares 39 4 3" xfId="3722"/>
    <cellStyle name="Millares 39 4 3 2" xfId="3723"/>
    <cellStyle name="Millares 39 4 3 2 2" xfId="3724"/>
    <cellStyle name="Millares 39 4 3 2 2 2" xfId="3725"/>
    <cellStyle name="Millares 39 4 3 2 3" xfId="3726"/>
    <cellStyle name="Millares 39 4 3 3" xfId="3727"/>
    <cellStyle name="Millares 39 4 3 3 2" xfId="3728"/>
    <cellStyle name="Millares 39 4 3 4" xfId="3729"/>
    <cellStyle name="Millares 39 4 4" xfId="3730"/>
    <cellStyle name="Millares 39 4 4 2" xfId="3731"/>
    <cellStyle name="Millares 39 4 4 2 2" xfId="3732"/>
    <cellStyle name="Millares 39 4 4 2 2 2" xfId="3733"/>
    <cellStyle name="Millares 39 4 4 2 3" xfId="3734"/>
    <cellStyle name="Millares 39 4 4 3" xfId="3735"/>
    <cellStyle name="Millares 39 4 4 3 2" xfId="3736"/>
    <cellStyle name="Millares 39 4 4 4" xfId="3737"/>
    <cellStyle name="Millares 39 4 5" xfId="3738"/>
    <cellStyle name="Millares 39 4 5 2" xfId="3739"/>
    <cellStyle name="Millares 39 4 5 2 2" xfId="3740"/>
    <cellStyle name="Millares 39 4 5 2 2 2" xfId="3741"/>
    <cellStyle name="Millares 39 4 5 2 3" xfId="3742"/>
    <cellStyle name="Millares 39 4 5 3" xfId="3743"/>
    <cellStyle name="Millares 39 4 5 3 2" xfId="3744"/>
    <cellStyle name="Millares 39 4 5 4" xfId="3745"/>
    <cellStyle name="Millares 39 4 6" xfId="3746"/>
    <cellStyle name="Millares 39 4 6 2" xfId="3747"/>
    <cellStyle name="Millares 39 4 6 2 2" xfId="3748"/>
    <cellStyle name="Millares 39 4 6 3" xfId="3749"/>
    <cellStyle name="Millares 39 4 7" xfId="3750"/>
    <cellStyle name="Millares 39 4 7 2" xfId="3751"/>
    <cellStyle name="Millares 39 4 8" xfId="3752"/>
    <cellStyle name="Millares 39 5" xfId="3753"/>
    <cellStyle name="Millares 39 5 2" xfId="3754"/>
    <cellStyle name="Millares 39 5 2 2" xfId="3755"/>
    <cellStyle name="Millares 39 5 2 2 2" xfId="3756"/>
    <cellStyle name="Millares 39 5 2 3" xfId="3757"/>
    <cellStyle name="Millares 39 5 3" xfId="3758"/>
    <cellStyle name="Millares 39 5 3 2" xfId="3759"/>
    <cellStyle name="Millares 39 5 4" xfId="3760"/>
    <cellStyle name="Millares 39 6" xfId="3761"/>
    <cellStyle name="Millares 39 6 2" xfId="3762"/>
    <cellStyle name="Millares 39 6 2 2" xfId="3763"/>
    <cellStyle name="Millares 39 6 2 2 2" xfId="3764"/>
    <cellStyle name="Millares 39 6 2 3" xfId="3765"/>
    <cellStyle name="Millares 39 6 3" xfId="3766"/>
    <cellStyle name="Millares 39 6 3 2" xfId="3767"/>
    <cellStyle name="Millares 39 6 4" xfId="3768"/>
    <cellStyle name="Millares 39 7" xfId="3769"/>
    <cellStyle name="Millares 39 7 2" xfId="3770"/>
    <cellStyle name="Millares 39 7 2 2" xfId="3771"/>
    <cellStyle name="Millares 39 7 2 2 2" xfId="3772"/>
    <cellStyle name="Millares 39 7 2 3" xfId="3773"/>
    <cellStyle name="Millares 39 7 3" xfId="3774"/>
    <cellStyle name="Millares 39 7 3 2" xfId="3775"/>
    <cellStyle name="Millares 39 7 4" xfId="3776"/>
    <cellStyle name="Millares 39 8" xfId="3777"/>
    <cellStyle name="Millares 39 8 2" xfId="3778"/>
    <cellStyle name="Millares 39 8 2 2" xfId="3779"/>
    <cellStyle name="Millares 39 8 2 2 2" xfId="3780"/>
    <cellStyle name="Millares 39 8 2 2 2 2" xfId="3781"/>
    <cellStyle name="Millares 39 8 2 2 3" xfId="3782"/>
    <cellStyle name="Millares 39 8 2 3" xfId="3783"/>
    <cellStyle name="Millares 39 8 2 3 2" xfId="3784"/>
    <cellStyle name="Millares 39 8 2 4" xfId="3785"/>
    <cellStyle name="Millares 39 8 3" xfId="3786"/>
    <cellStyle name="Millares 39 8 3 2" xfId="3787"/>
    <cellStyle name="Millares 39 8 3 2 2" xfId="3788"/>
    <cellStyle name="Millares 39 8 3 3" xfId="3789"/>
    <cellStyle name="Millares 39 8 4" xfId="3790"/>
    <cellStyle name="Millares 39 8 4 2" xfId="3791"/>
    <cellStyle name="Millares 39 8 5" xfId="3792"/>
    <cellStyle name="Millares 39 9" xfId="3793"/>
    <cellStyle name="Millares 39 9 2" xfId="3794"/>
    <cellStyle name="Millares 39 9 2 2" xfId="3795"/>
    <cellStyle name="Millares 39 9 2 2 2" xfId="3796"/>
    <cellStyle name="Millares 39 9 2 3" xfId="3797"/>
    <cellStyle name="Millares 39 9 3" xfId="3798"/>
    <cellStyle name="Millares 39 9 3 2" xfId="3799"/>
    <cellStyle name="Millares 39 9 4" xfId="3800"/>
    <cellStyle name="Millares 4" xfId="3801"/>
    <cellStyle name="Millares 4 10" xfId="3802"/>
    <cellStyle name="Millares 4 10 2" xfId="3803"/>
    <cellStyle name="Millares 4 10 2 2" xfId="3804"/>
    <cellStyle name="Millares 4 10 3" xfId="3805"/>
    <cellStyle name="Millares 4 11" xfId="3806"/>
    <cellStyle name="Millares 4 11 2" xfId="3807"/>
    <cellStyle name="Millares 4 11 2 2" xfId="3808"/>
    <cellStyle name="Millares 4 11 3" xfId="3809"/>
    <cellStyle name="Millares 4 12" xfId="3810"/>
    <cellStyle name="Millares 4 12 2" xfId="3811"/>
    <cellStyle name="Millares 4 12 2 2" xfId="3812"/>
    <cellStyle name="Millares 4 12 3" xfId="3813"/>
    <cellStyle name="Millares 4 13" xfId="3814"/>
    <cellStyle name="Millares 4 13 2" xfId="3815"/>
    <cellStyle name="Millares 4 14" xfId="3816"/>
    <cellStyle name="Millares 4 15" xfId="3817"/>
    <cellStyle name="Millares 4 2" xfId="3818"/>
    <cellStyle name="Millares 4 2 10" xfId="3819"/>
    <cellStyle name="Millares 4 2 10 2" xfId="3820"/>
    <cellStyle name="Millares 4 2 10 2 2" xfId="3821"/>
    <cellStyle name="Millares 4 2 10 3" xfId="3822"/>
    <cellStyle name="Millares 4 2 11" xfId="3823"/>
    <cellStyle name="Millares 4 2 11 2" xfId="3824"/>
    <cellStyle name="Millares 4 2 11 2 2" xfId="3825"/>
    <cellStyle name="Millares 4 2 11 3" xfId="3826"/>
    <cellStyle name="Millares 4 2 12" xfId="3827"/>
    <cellStyle name="Millares 4 2 12 2" xfId="3828"/>
    <cellStyle name="Millares 4 2 13" xfId="3829"/>
    <cellStyle name="Millares 4 2 14" xfId="3830"/>
    <cellStyle name="Millares 4 2 2" xfId="3831"/>
    <cellStyle name="Millares 4 2 2 2" xfId="3832"/>
    <cellStyle name="Millares 4 2 2 2 2" xfId="3833"/>
    <cellStyle name="Millares 4 2 2 2 2 2" xfId="3834"/>
    <cellStyle name="Millares 4 2 2 2 2 2 2" xfId="3835"/>
    <cellStyle name="Millares 4 2 2 2 2 2 2 2" xfId="3836"/>
    <cellStyle name="Millares 4 2 2 2 2 2 3" xfId="3837"/>
    <cellStyle name="Millares 4 2 2 2 2 3" xfId="3838"/>
    <cellStyle name="Millares 4 2 2 2 2 3 2" xfId="3839"/>
    <cellStyle name="Millares 4 2 2 2 2 4" xfId="3840"/>
    <cellStyle name="Millares 4 2 2 2 3" xfId="3841"/>
    <cellStyle name="Millares 4 2 2 2 3 2" xfId="3842"/>
    <cellStyle name="Millares 4 2 2 2 3 2 2" xfId="3843"/>
    <cellStyle name="Millares 4 2 2 2 3 3" xfId="3844"/>
    <cellStyle name="Millares 4 2 2 2 4" xfId="3845"/>
    <cellStyle name="Millares 4 2 2 2 4 2" xfId="3846"/>
    <cellStyle name="Millares 4 2 2 2 5" xfId="3847"/>
    <cellStyle name="Millares 4 2 2 3" xfId="3848"/>
    <cellStyle name="Millares 4 2 2 3 2" xfId="3849"/>
    <cellStyle name="Millares 4 2 2 3 2 2" xfId="3850"/>
    <cellStyle name="Millares 4 2 2 3 2 2 2" xfId="3851"/>
    <cellStyle name="Millares 4 2 2 3 2 2 2 2" xfId="3852"/>
    <cellStyle name="Millares 4 2 2 3 2 2 3" xfId="3853"/>
    <cellStyle name="Millares 4 2 2 3 2 3" xfId="3854"/>
    <cellStyle name="Millares 4 2 2 3 2 3 2" xfId="3855"/>
    <cellStyle name="Millares 4 2 2 3 2 4" xfId="3856"/>
    <cellStyle name="Millares 4 2 2 3 3" xfId="3857"/>
    <cellStyle name="Millares 4 2 2 3 3 2" xfId="3858"/>
    <cellStyle name="Millares 4 2 2 3 3 2 2" xfId="3859"/>
    <cellStyle name="Millares 4 2 2 3 3 3" xfId="3860"/>
    <cellStyle name="Millares 4 2 2 3 4" xfId="3861"/>
    <cellStyle name="Millares 4 2 2 3 4 2" xfId="3862"/>
    <cellStyle name="Millares 4 2 2 3 5" xfId="3863"/>
    <cellStyle name="Millares 4 2 2 4" xfId="3864"/>
    <cellStyle name="Millares 4 2 2 4 2" xfId="3865"/>
    <cellStyle name="Millares 4 2 2 4 2 2" xfId="3866"/>
    <cellStyle name="Millares 4 2 2 4 2 2 2" xfId="3867"/>
    <cellStyle name="Millares 4 2 2 4 2 3" xfId="3868"/>
    <cellStyle name="Millares 4 2 2 4 3" xfId="3869"/>
    <cellStyle name="Millares 4 2 2 4 3 2" xfId="3870"/>
    <cellStyle name="Millares 4 2 2 4 4" xfId="3871"/>
    <cellStyle name="Millares 4 2 2 5" xfId="3872"/>
    <cellStyle name="Millares 4 2 2 5 2" xfId="3873"/>
    <cellStyle name="Millares 4 2 2 5 2 2" xfId="3874"/>
    <cellStyle name="Millares 4 2 2 5 2 2 2" xfId="3875"/>
    <cellStyle name="Millares 4 2 2 5 2 3" xfId="3876"/>
    <cellStyle name="Millares 4 2 2 5 3" xfId="3877"/>
    <cellStyle name="Millares 4 2 2 5 3 2" xfId="3878"/>
    <cellStyle name="Millares 4 2 2 5 4" xfId="3879"/>
    <cellStyle name="Millares 4 2 2 6" xfId="3880"/>
    <cellStyle name="Millares 4 2 2 6 2" xfId="3881"/>
    <cellStyle name="Millares 4 2 2 6 2 2" xfId="3882"/>
    <cellStyle name="Millares 4 2 2 6 3" xfId="3883"/>
    <cellStyle name="Millares 4 2 2 7" xfId="3884"/>
    <cellStyle name="Millares 4 2 2 7 2" xfId="3885"/>
    <cellStyle name="Millares 4 2 2 7 2 2" xfId="3886"/>
    <cellStyle name="Millares 4 2 2 7 3" xfId="3887"/>
    <cellStyle name="Millares 4 2 2 8" xfId="3888"/>
    <cellStyle name="Millares 4 2 2 8 2" xfId="3889"/>
    <cellStyle name="Millares 4 2 2 9" xfId="3890"/>
    <cellStyle name="Millares 4 2 3" xfId="3891"/>
    <cellStyle name="Millares 4 2 3 2" xfId="3892"/>
    <cellStyle name="Millares 4 2 3 2 2" xfId="3893"/>
    <cellStyle name="Millares 4 2 3 2 2 2" xfId="3894"/>
    <cellStyle name="Millares 4 2 3 2 2 2 2" xfId="3895"/>
    <cellStyle name="Millares 4 2 3 2 2 2 2 2" xfId="3896"/>
    <cellStyle name="Millares 4 2 3 2 2 2 3" xfId="3897"/>
    <cellStyle name="Millares 4 2 3 2 2 3" xfId="3898"/>
    <cellStyle name="Millares 4 2 3 2 2 3 2" xfId="3899"/>
    <cellStyle name="Millares 4 2 3 2 2 4" xfId="3900"/>
    <cellStyle name="Millares 4 2 3 2 3" xfId="3901"/>
    <cellStyle name="Millares 4 2 3 2 3 2" xfId="3902"/>
    <cellStyle name="Millares 4 2 3 2 3 2 2" xfId="3903"/>
    <cellStyle name="Millares 4 2 3 2 3 3" xfId="3904"/>
    <cellStyle name="Millares 4 2 3 2 4" xfId="3905"/>
    <cellStyle name="Millares 4 2 3 2 4 2" xfId="3906"/>
    <cellStyle name="Millares 4 2 3 2 5" xfId="3907"/>
    <cellStyle name="Millares 4 2 3 3" xfId="3908"/>
    <cellStyle name="Millares 4 2 3 3 2" xfId="3909"/>
    <cellStyle name="Millares 4 2 3 3 2 2" xfId="3910"/>
    <cellStyle name="Millares 4 2 3 3 2 2 2" xfId="3911"/>
    <cellStyle name="Millares 4 2 3 3 2 2 2 2" xfId="3912"/>
    <cellStyle name="Millares 4 2 3 3 2 2 3" xfId="3913"/>
    <cellStyle name="Millares 4 2 3 3 2 3" xfId="3914"/>
    <cellStyle name="Millares 4 2 3 3 2 3 2" xfId="3915"/>
    <cellStyle name="Millares 4 2 3 3 2 4" xfId="3916"/>
    <cellStyle name="Millares 4 2 3 3 3" xfId="3917"/>
    <cellStyle name="Millares 4 2 3 3 3 2" xfId="3918"/>
    <cellStyle name="Millares 4 2 3 3 3 2 2" xfId="3919"/>
    <cellStyle name="Millares 4 2 3 3 3 3" xfId="3920"/>
    <cellStyle name="Millares 4 2 3 3 4" xfId="3921"/>
    <cellStyle name="Millares 4 2 3 3 4 2" xfId="3922"/>
    <cellStyle name="Millares 4 2 3 3 5" xfId="3923"/>
    <cellStyle name="Millares 4 2 3 4" xfId="3924"/>
    <cellStyle name="Millares 4 2 3 4 2" xfId="3925"/>
    <cellStyle name="Millares 4 2 3 4 2 2" xfId="3926"/>
    <cellStyle name="Millares 4 2 3 4 2 2 2" xfId="3927"/>
    <cellStyle name="Millares 4 2 3 4 2 3" xfId="3928"/>
    <cellStyle name="Millares 4 2 3 4 3" xfId="3929"/>
    <cellStyle name="Millares 4 2 3 4 3 2" xfId="3930"/>
    <cellStyle name="Millares 4 2 3 4 4" xfId="3931"/>
    <cellStyle name="Millares 4 2 3 5" xfId="3932"/>
    <cellStyle name="Millares 4 2 3 5 2" xfId="3933"/>
    <cellStyle name="Millares 4 2 3 5 2 2" xfId="3934"/>
    <cellStyle name="Millares 4 2 3 5 3" xfId="3935"/>
    <cellStyle name="Millares 4 2 3 6" xfId="3936"/>
    <cellStyle name="Millares 4 2 3 6 2" xfId="3937"/>
    <cellStyle name="Millares 4 2 3 7" xfId="3938"/>
    <cellStyle name="Millares 4 2 4" xfId="3939"/>
    <cellStyle name="Millares 4 2 4 2" xfId="3940"/>
    <cellStyle name="Millares 4 2 4 2 2" xfId="3941"/>
    <cellStyle name="Millares 4 2 4 2 2 2" xfId="3942"/>
    <cellStyle name="Millares 4 2 4 2 2 2 2" xfId="3943"/>
    <cellStyle name="Millares 4 2 4 2 2 2 2 2" xfId="3944"/>
    <cellStyle name="Millares 4 2 4 2 2 2 3" xfId="3945"/>
    <cellStyle name="Millares 4 2 4 2 2 3" xfId="3946"/>
    <cellStyle name="Millares 4 2 4 2 2 3 2" xfId="3947"/>
    <cellStyle name="Millares 4 2 4 2 2 4" xfId="3948"/>
    <cellStyle name="Millares 4 2 4 2 3" xfId="3949"/>
    <cellStyle name="Millares 4 2 4 2 3 2" xfId="3950"/>
    <cellStyle name="Millares 4 2 4 2 3 2 2" xfId="3951"/>
    <cellStyle name="Millares 4 2 4 2 3 3" xfId="3952"/>
    <cellStyle name="Millares 4 2 4 2 4" xfId="3953"/>
    <cellStyle name="Millares 4 2 4 2 4 2" xfId="3954"/>
    <cellStyle name="Millares 4 2 4 2 5" xfId="3955"/>
    <cellStyle name="Millares 4 2 4 3" xfId="3956"/>
    <cellStyle name="Millares 4 2 4 3 2" xfId="3957"/>
    <cellStyle name="Millares 4 2 4 3 2 2" xfId="3958"/>
    <cellStyle name="Millares 4 2 4 3 2 2 2" xfId="3959"/>
    <cellStyle name="Millares 4 2 4 3 2 3" xfId="3960"/>
    <cellStyle name="Millares 4 2 4 3 3" xfId="3961"/>
    <cellStyle name="Millares 4 2 4 3 3 2" xfId="3962"/>
    <cellStyle name="Millares 4 2 4 3 4" xfId="3963"/>
    <cellStyle name="Millares 4 2 4 4" xfId="3964"/>
    <cellStyle name="Millares 4 2 4 4 2" xfId="3965"/>
    <cellStyle name="Millares 4 2 4 4 2 2" xfId="3966"/>
    <cellStyle name="Millares 4 2 4 4 3" xfId="3967"/>
    <cellStyle name="Millares 4 2 4 5" xfId="3968"/>
    <cellStyle name="Millares 4 2 4 5 2" xfId="3969"/>
    <cellStyle name="Millares 4 2 4 6" xfId="3970"/>
    <cellStyle name="Millares 4 2 5" xfId="3971"/>
    <cellStyle name="Millares 4 2 5 2" xfId="3972"/>
    <cellStyle name="Millares 4 2 5 2 2" xfId="3973"/>
    <cellStyle name="Millares 4 2 5 2 2 2" xfId="3974"/>
    <cellStyle name="Millares 4 2 5 2 2 2 2" xfId="3975"/>
    <cellStyle name="Millares 4 2 5 2 2 3" xfId="3976"/>
    <cellStyle name="Millares 4 2 5 2 3" xfId="3977"/>
    <cellStyle name="Millares 4 2 5 2 3 2" xfId="3978"/>
    <cellStyle name="Millares 4 2 5 2 4" xfId="3979"/>
    <cellStyle name="Millares 4 2 5 3" xfId="3980"/>
    <cellStyle name="Millares 4 2 5 3 2" xfId="3981"/>
    <cellStyle name="Millares 4 2 5 3 2 2" xfId="3982"/>
    <cellStyle name="Millares 4 2 5 3 3" xfId="3983"/>
    <cellStyle name="Millares 4 2 5 4" xfId="3984"/>
    <cellStyle name="Millares 4 2 5 4 2" xfId="3985"/>
    <cellStyle name="Millares 4 2 5 5" xfId="3986"/>
    <cellStyle name="Millares 4 2 6" xfId="3987"/>
    <cellStyle name="Millares 4 2 6 2" xfId="3988"/>
    <cellStyle name="Millares 4 2 6 2 2" xfId="3989"/>
    <cellStyle name="Millares 4 2 6 2 2 2" xfId="3990"/>
    <cellStyle name="Millares 4 2 6 2 2 2 2" xfId="3991"/>
    <cellStyle name="Millares 4 2 6 2 2 3" xfId="3992"/>
    <cellStyle name="Millares 4 2 6 2 3" xfId="3993"/>
    <cellStyle name="Millares 4 2 6 2 3 2" xfId="3994"/>
    <cellStyle name="Millares 4 2 6 2 4" xfId="3995"/>
    <cellStyle name="Millares 4 2 6 3" xfId="3996"/>
    <cellStyle name="Millares 4 2 6 3 2" xfId="3997"/>
    <cellStyle name="Millares 4 2 6 3 2 2" xfId="3998"/>
    <cellStyle name="Millares 4 2 6 3 3" xfId="3999"/>
    <cellStyle name="Millares 4 2 6 4" xfId="4000"/>
    <cellStyle name="Millares 4 2 6 4 2" xfId="4001"/>
    <cellStyle name="Millares 4 2 6 5" xfId="4002"/>
    <cellStyle name="Millares 4 2 7" xfId="4003"/>
    <cellStyle name="Millares 4 2 7 2" xfId="4004"/>
    <cellStyle name="Millares 4 2 7 2 2" xfId="4005"/>
    <cellStyle name="Millares 4 2 7 2 2 2" xfId="4006"/>
    <cellStyle name="Millares 4 2 7 2 2 2 2" xfId="4007"/>
    <cellStyle name="Millares 4 2 7 2 2 3" xfId="4008"/>
    <cellStyle name="Millares 4 2 7 2 3" xfId="4009"/>
    <cellStyle name="Millares 4 2 7 2 3 2" xfId="4010"/>
    <cellStyle name="Millares 4 2 7 2 4" xfId="4011"/>
    <cellStyle name="Millares 4 2 7 3" xfId="4012"/>
    <cellStyle name="Millares 4 2 7 3 2" xfId="4013"/>
    <cellStyle name="Millares 4 2 7 3 2 2" xfId="4014"/>
    <cellStyle name="Millares 4 2 7 3 3" xfId="4015"/>
    <cellStyle name="Millares 4 2 7 4" xfId="4016"/>
    <cellStyle name="Millares 4 2 7 4 2" xfId="4017"/>
    <cellStyle name="Millares 4 2 7 5" xfId="4018"/>
    <cellStyle name="Millares 4 2 8" xfId="4019"/>
    <cellStyle name="Millares 4 2 8 2" xfId="4020"/>
    <cellStyle name="Millares 4 2 8 2 2" xfId="4021"/>
    <cellStyle name="Millares 4 2 8 2 2 2" xfId="4022"/>
    <cellStyle name="Millares 4 2 8 2 3" xfId="4023"/>
    <cellStyle name="Millares 4 2 8 3" xfId="4024"/>
    <cellStyle name="Millares 4 2 8 3 2" xfId="4025"/>
    <cellStyle name="Millares 4 2 8 4" xfId="4026"/>
    <cellStyle name="Millares 4 2 9" xfId="4027"/>
    <cellStyle name="Millares 4 2 9 2" xfId="4028"/>
    <cellStyle name="Millares 4 2 9 2 2" xfId="4029"/>
    <cellStyle name="Millares 4 2 9 3" xfId="4030"/>
    <cellStyle name="Millares 4 3" xfId="4031"/>
    <cellStyle name="Millares 4 3 10" xfId="4032"/>
    <cellStyle name="Millares 4 3 11" xfId="4033"/>
    <cellStyle name="Millares 4 3 2" xfId="4034"/>
    <cellStyle name="Millares 4 3 2 2" xfId="4035"/>
    <cellStyle name="Millares 4 3 2 2 2" xfId="4036"/>
    <cellStyle name="Millares 4 3 2 2 2 2" xfId="4037"/>
    <cellStyle name="Millares 4 3 2 2 2 2 2" xfId="4038"/>
    <cellStyle name="Millares 4 3 2 2 2 2 2 2" xfId="4039"/>
    <cellStyle name="Millares 4 3 2 2 2 2 3" xfId="4040"/>
    <cellStyle name="Millares 4 3 2 2 2 3" xfId="4041"/>
    <cellStyle name="Millares 4 3 2 2 2 3 2" xfId="4042"/>
    <cellStyle name="Millares 4 3 2 2 2 4" xfId="4043"/>
    <cellStyle name="Millares 4 3 2 2 3" xfId="4044"/>
    <cellStyle name="Millares 4 3 2 2 3 2" xfId="4045"/>
    <cellStyle name="Millares 4 3 2 2 3 2 2" xfId="4046"/>
    <cellStyle name="Millares 4 3 2 2 3 3" xfId="4047"/>
    <cellStyle name="Millares 4 3 2 2 4" xfId="4048"/>
    <cellStyle name="Millares 4 3 2 2 4 2" xfId="4049"/>
    <cellStyle name="Millares 4 3 2 2 5" xfId="4050"/>
    <cellStyle name="Millares 4 3 2 3" xfId="4051"/>
    <cellStyle name="Millares 4 3 2 3 2" xfId="4052"/>
    <cellStyle name="Millares 4 3 2 3 2 2" xfId="4053"/>
    <cellStyle name="Millares 4 3 2 3 2 2 2" xfId="4054"/>
    <cellStyle name="Millares 4 3 2 3 2 3" xfId="4055"/>
    <cellStyle name="Millares 4 3 2 3 3" xfId="4056"/>
    <cellStyle name="Millares 4 3 2 3 3 2" xfId="4057"/>
    <cellStyle name="Millares 4 3 2 3 4" xfId="4058"/>
    <cellStyle name="Millares 4 3 2 4" xfId="4059"/>
    <cellStyle name="Millares 4 3 2 4 2" xfId="4060"/>
    <cellStyle name="Millares 4 3 2 4 2 2" xfId="4061"/>
    <cellStyle name="Millares 4 3 2 4 2 2 2" xfId="4062"/>
    <cellStyle name="Millares 4 3 2 4 2 3" xfId="4063"/>
    <cellStyle name="Millares 4 3 2 4 3" xfId="4064"/>
    <cellStyle name="Millares 4 3 2 4 3 2" xfId="4065"/>
    <cellStyle name="Millares 4 3 2 4 4" xfId="4066"/>
    <cellStyle name="Millares 4 3 2 5" xfId="4067"/>
    <cellStyle name="Millares 4 3 2 5 2" xfId="4068"/>
    <cellStyle name="Millares 4 3 2 5 2 2" xfId="4069"/>
    <cellStyle name="Millares 4 3 2 5 2 2 2" xfId="4070"/>
    <cellStyle name="Millares 4 3 2 5 2 3" xfId="4071"/>
    <cellStyle name="Millares 4 3 2 5 3" xfId="4072"/>
    <cellStyle name="Millares 4 3 2 5 3 2" xfId="4073"/>
    <cellStyle name="Millares 4 3 2 5 4" xfId="4074"/>
    <cellStyle name="Millares 4 3 2 6" xfId="4075"/>
    <cellStyle name="Millares 4 3 2 6 2" xfId="4076"/>
    <cellStyle name="Millares 4 3 2 6 2 2" xfId="4077"/>
    <cellStyle name="Millares 4 3 2 6 3" xfId="4078"/>
    <cellStyle name="Millares 4 3 2 7" xfId="4079"/>
    <cellStyle name="Millares 4 3 2 7 2" xfId="4080"/>
    <cellStyle name="Millares 4 3 2 8" xfId="4081"/>
    <cellStyle name="Millares 4 3 3" xfId="4082"/>
    <cellStyle name="Millares 4 3 3 2" xfId="4083"/>
    <cellStyle name="Millares 4 3 3 2 2" xfId="4084"/>
    <cellStyle name="Millares 4 3 3 2 2 2" xfId="4085"/>
    <cellStyle name="Millares 4 3 3 2 2 2 2" xfId="4086"/>
    <cellStyle name="Millares 4 3 3 2 2 3" xfId="4087"/>
    <cellStyle name="Millares 4 3 3 2 3" xfId="4088"/>
    <cellStyle name="Millares 4 3 3 2 3 2" xfId="4089"/>
    <cellStyle name="Millares 4 3 3 2 4" xfId="4090"/>
    <cellStyle name="Millares 4 3 3 3" xfId="4091"/>
    <cellStyle name="Millares 4 3 3 3 2" xfId="4092"/>
    <cellStyle name="Millares 4 3 3 3 2 2" xfId="4093"/>
    <cellStyle name="Millares 4 3 3 3 2 2 2" xfId="4094"/>
    <cellStyle name="Millares 4 3 3 3 2 3" xfId="4095"/>
    <cellStyle name="Millares 4 3 3 3 3" xfId="4096"/>
    <cellStyle name="Millares 4 3 3 3 3 2" xfId="4097"/>
    <cellStyle name="Millares 4 3 3 3 4" xfId="4098"/>
    <cellStyle name="Millares 4 3 3 4" xfId="4099"/>
    <cellStyle name="Millares 4 3 3 4 2" xfId="4100"/>
    <cellStyle name="Millares 4 3 3 4 2 2" xfId="4101"/>
    <cellStyle name="Millares 4 3 3 4 3" xfId="4102"/>
    <cellStyle name="Millares 4 3 3 5" xfId="4103"/>
    <cellStyle name="Millares 4 3 3 5 2" xfId="4104"/>
    <cellStyle name="Millares 4 3 3 6" xfId="4105"/>
    <cellStyle name="Millares 4 3 4" xfId="4106"/>
    <cellStyle name="Millares 4 3 4 2" xfId="4107"/>
    <cellStyle name="Millares 4 3 4 2 2" xfId="4108"/>
    <cellStyle name="Millares 4 3 4 2 2 2" xfId="4109"/>
    <cellStyle name="Millares 4 3 4 2 3" xfId="4110"/>
    <cellStyle name="Millares 4 3 4 3" xfId="4111"/>
    <cellStyle name="Millares 4 3 4 3 2" xfId="4112"/>
    <cellStyle name="Millares 4 3 4 4" xfId="4113"/>
    <cellStyle name="Millares 4 3 5" xfId="4114"/>
    <cellStyle name="Millares 4 3 5 2" xfId="4115"/>
    <cellStyle name="Millares 4 3 5 2 2" xfId="4116"/>
    <cellStyle name="Millares 4 3 5 2 2 2" xfId="4117"/>
    <cellStyle name="Millares 4 3 5 2 3" xfId="4118"/>
    <cellStyle name="Millares 4 3 5 3" xfId="4119"/>
    <cellStyle name="Millares 4 3 5 3 2" xfId="4120"/>
    <cellStyle name="Millares 4 3 5 4" xfId="4121"/>
    <cellStyle name="Millares 4 3 6" xfId="4122"/>
    <cellStyle name="Millares 4 3 6 2" xfId="4123"/>
    <cellStyle name="Millares 4 3 6 2 2" xfId="4124"/>
    <cellStyle name="Millares 4 3 6 3" xfId="4125"/>
    <cellStyle name="Millares 4 3 7" xfId="4126"/>
    <cellStyle name="Millares 4 3 7 2" xfId="4127"/>
    <cellStyle name="Millares 4 3 7 2 2" xfId="4128"/>
    <cellStyle name="Millares 4 3 7 3" xfId="4129"/>
    <cellStyle name="Millares 4 3 8" xfId="4130"/>
    <cellStyle name="Millares 4 3 8 2" xfId="4131"/>
    <cellStyle name="Millares 4 3 9" xfId="4132"/>
    <cellStyle name="Millares 4 4" xfId="4133"/>
    <cellStyle name="Millares 4 4 2" xfId="4134"/>
    <cellStyle name="Millares 4 4 2 2" xfId="4135"/>
    <cellStyle name="Millares 4 4 2 2 2" xfId="4136"/>
    <cellStyle name="Millares 4 4 2 2 2 2" xfId="4137"/>
    <cellStyle name="Millares 4 4 2 2 2 2 2" xfId="4138"/>
    <cellStyle name="Millares 4 4 2 2 2 2 2 2" xfId="4139"/>
    <cellStyle name="Millares 4 4 2 2 2 2 3" xfId="4140"/>
    <cellStyle name="Millares 4 4 2 2 2 3" xfId="4141"/>
    <cellStyle name="Millares 4 4 2 2 2 3 2" xfId="4142"/>
    <cellStyle name="Millares 4 4 2 2 2 4" xfId="4143"/>
    <cellStyle name="Millares 4 4 2 2 3" xfId="4144"/>
    <cellStyle name="Millares 4 4 2 2 3 2" xfId="4145"/>
    <cellStyle name="Millares 4 4 2 2 3 2 2" xfId="4146"/>
    <cellStyle name="Millares 4 4 2 2 3 3" xfId="4147"/>
    <cellStyle name="Millares 4 4 2 2 4" xfId="4148"/>
    <cellStyle name="Millares 4 4 2 2 4 2" xfId="4149"/>
    <cellStyle name="Millares 4 4 2 2 5" xfId="4150"/>
    <cellStyle name="Millares 4 4 2 3" xfId="4151"/>
    <cellStyle name="Millares 4 4 2 3 2" xfId="4152"/>
    <cellStyle name="Millares 4 4 2 3 2 2" xfId="4153"/>
    <cellStyle name="Millares 4 4 2 3 2 2 2" xfId="4154"/>
    <cellStyle name="Millares 4 4 2 3 2 3" xfId="4155"/>
    <cellStyle name="Millares 4 4 2 3 3" xfId="4156"/>
    <cellStyle name="Millares 4 4 2 3 3 2" xfId="4157"/>
    <cellStyle name="Millares 4 4 2 3 4" xfId="4158"/>
    <cellStyle name="Millares 4 4 2 4" xfId="4159"/>
    <cellStyle name="Millares 4 4 2 4 2" xfId="4160"/>
    <cellStyle name="Millares 4 4 2 4 2 2" xfId="4161"/>
    <cellStyle name="Millares 4 4 2 4 2 2 2" xfId="4162"/>
    <cellStyle name="Millares 4 4 2 4 2 3" xfId="4163"/>
    <cellStyle name="Millares 4 4 2 4 3" xfId="4164"/>
    <cellStyle name="Millares 4 4 2 4 3 2" xfId="4165"/>
    <cellStyle name="Millares 4 4 2 4 4" xfId="4166"/>
    <cellStyle name="Millares 4 4 2 5" xfId="4167"/>
    <cellStyle name="Millares 4 4 2 5 2" xfId="4168"/>
    <cellStyle name="Millares 4 4 2 5 2 2" xfId="4169"/>
    <cellStyle name="Millares 4 4 2 5 2 2 2" xfId="4170"/>
    <cellStyle name="Millares 4 4 2 5 2 3" xfId="4171"/>
    <cellStyle name="Millares 4 4 2 5 3" xfId="4172"/>
    <cellStyle name="Millares 4 4 2 5 3 2" xfId="4173"/>
    <cellStyle name="Millares 4 4 2 5 4" xfId="4174"/>
    <cellStyle name="Millares 4 4 2 6" xfId="4175"/>
    <cellStyle name="Millares 4 4 2 6 2" xfId="4176"/>
    <cellStyle name="Millares 4 4 2 6 2 2" xfId="4177"/>
    <cellStyle name="Millares 4 4 2 6 3" xfId="4178"/>
    <cellStyle name="Millares 4 4 2 7" xfId="4179"/>
    <cellStyle name="Millares 4 4 2 7 2" xfId="4180"/>
    <cellStyle name="Millares 4 4 2 8" xfId="4181"/>
    <cellStyle name="Millares 4 4 3" xfId="4182"/>
    <cellStyle name="Millares 4 4 3 2" xfId="4183"/>
    <cellStyle name="Millares 4 4 3 2 2" xfId="4184"/>
    <cellStyle name="Millares 4 4 3 2 2 2" xfId="4185"/>
    <cellStyle name="Millares 4 4 3 2 2 2 2" xfId="4186"/>
    <cellStyle name="Millares 4 4 3 2 2 3" xfId="4187"/>
    <cellStyle name="Millares 4 4 3 2 3" xfId="4188"/>
    <cellStyle name="Millares 4 4 3 2 3 2" xfId="4189"/>
    <cellStyle name="Millares 4 4 3 2 4" xfId="4190"/>
    <cellStyle name="Millares 4 4 3 3" xfId="4191"/>
    <cellStyle name="Millares 4 4 3 3 2" xfId="4192"/>
    <cellStyle name="Millares 4 4 3 3 2 2" xfId="4193"/>
    <cellStyle name="Millares 4 4 3 3 2 2 2" xfId="4194"/>
    <cellStyle name="Millares 4 4 3 3 2 3" xfId="4195"/>
    <cellStyle name="Millares 4 4 3 3 3" xfId="4196"/>
    <cellStyle name="Millares 4 4 3 3 3 2" xfId="4197"/>
    <cellStyle name="Millares 4 4 3 3 4" xfId="4198"/>
    <cellStyle name="Millares 4 4 3 4" xfId="4199"/>
    <cellStyle name="Millares 4 4 3 4 2" xfId="4200"/>
    <cellStyle name="Millares 4 4 3 4 2 2" xfId="4201"/>
    <cellStyle name="Millares 4 4 3 4 2 2 2" xfId="4202"/>
    <cellStyle name="Millares 4 4 3 4 2 3" xfId="4203"/>
    <cellStyle name="Millares 4 4 3 4 3" xfId="4204"/>
    <cellStyle name="Millares 4 4 3 4 3 2" xfId="4205"/>
    <cellStyle name="Millares 4 4 3 4 4" xfId="4206"/>
    <cellStyle name="Millares 4 4 3 5" xfId="4207"/>
    <cellStyle name="Millares 4 4 3 5 2" xfId="4208"/>
    <cellStyle name="Millares 4 4 3 5 2 2" xfId="4209"/>
    <cellStyle name="Millares 4 4 3 5 3" xfId="4210"/>
    <cellStyle name="Millares 4 4 3 6" xfId="4211"/>
    <cellStyle name="Millares 4 4 3 6 2" xfId="4212"/>
    <cellStyle name="Millares 4 4 3 7" xfId="4213"/>
    <cellStyle name="Millares 4 4 4" xfId="4214"/>
    <cellStyle name="Millares 4 4 4 2" xfId="4215"/>
    <cellStyle name="Millares 4 4 4 2 2" xfId="4216"/>
    <cellStyle name="Millares 4 4 4 2 2 2" xfId="4217"/>
    <cellStyle name="Millares 4 4 4 2 3" xfId="4218"/>
    <cellStyle name="Millares 4 4 4 3" xfId="4219"/>
    <cellStyle name="Millares 4 4 4 3 2" xfId="4220"/>
    <cellStyle name="Millares 4 4 4 4" xfId="4221"/>
    <cellStyle name="Millares 4 4 5" xfId="4222"/>
    <cellStyle name="Millares 4 4 5 2" xfId="4223"/>
    <cellStyle name="Millares 4 4 5 2 2" xfId="4224"/>
    <cellStyle name="Millares 4 4 5 2 2 2" xfId="4225"/>
    <cellStyle name="Millares 4 4 5 2 3" xfId="4226"/>
    <cellStyle name="Millares 4 4 5 3" xfId="4227"/>
    <cellStyle name="Millares 4 4 5 3 2" xfId="4228"/>
    <cellStyle name="Millares 4 4 5 4" xfId="4229"/>
    <cellStyle name="Millares 4 4 6" xfId="4230"/>
    <cellStyle name="Millares 4 4 6 2" xfId="4231"/>
    <cellStyle name="Millares 4 4 6 2 2" xfId="4232"/>
    <cellStyle name="Millares 4 4 6 2 2 2" xfId="4233"/>
    <cellStyle name="Millares 4 4 6 2 3" xfId="4234"/>
    <cellStyle name="Millares 4 4 6 3" xfId="4235"/>
    <cellStyle name="Millares 4 4 6 3 2" xfId="4236"/>
    <cellStyle name="Millares 4 4 6 4" xfId="4237"/>
    <cellStyle name="Millares 4 4 7" xfId="4238"/>
    <cellStyle name="Millares 4 4 7 2" xfId="4239"/>
    <cellStyle name="Millares 4 4 7 2 2" xfId="4240"/>
    <cellStyle name="Millares 4 4 7 3" xfId="4241"/>
    <cellStyle name="Millares 4 4 8" xfId="4242"/>
    <cellStyle name="Millares 4 4 8 2" xfId="4243"/>
    <cellStyle name="Millares 4 4 9" xfId="4244"/>
    <cellStyle name="Millares 4 5" xfId="4245"/>
    <cellStyle name="Millares 4 5 2" xfId="4246"/>
    <cellStyle name="Millares 4 5 2 2" xfId="4247"/>
    <cellStyle name="Millares 4 5 2 2 2" xfId="4248"/>
    <cellStyle name="Millares 4 5 2 2 2 2" xfId="4249"/>
    <cellStyle name="Millares 4 5 2 2 2 2 2" xfId="4250"/>
    <cellStyle name="Millares 4 5 2 2 2 3" xfId="4251"/>
    <cellStyle name="Millares 4 5 2 2 3" xfId="4252"/>
    <cellStyle name="Millares 4 5 2 2 3 2" xfId="4253"/>
    <cellStyle name="Millares 4 5 2 2 4" xfId="4254"/>
    <cellStyle name="Millares 4 5 2 3" xfId="4255"/>
    <cellStyle name="Millares 4 5 2 3 2" xfId="4256"/>
    <cellStyle name="Millares 4 5 2 3 2 2" xfId="4257"/>
    <cellStyle name="Millares 4 5 2 3 3" xfId="4258"/>
    <cellStyle name="Millares 4 5 2 4" xfId="4259"/>
    <cellStyle name="Millares 4 5 2 4 2" xfId="4260"/>
    <cellStyle name="Millares 4 5 2 5" xfId="4261"/>
    <cellStyle name="Millares 4 5 3" xfId="4262"/>
    <cellStyle name="Millares 4 5 3 2" xfId="4263"/>
    <cellStyle name="Millares 4 5 3 2 2" xfId="4264"/>
    <cellStyle name="Millares 4 5 3 2 2 2" xfId="4265"/>
    <cellStyle name="Millares 4 5 3 2 3" xfId="4266"/>
    <cellStyle name="Millares 4 5 3 3" xfId="4267"/>
    <cellStyle name="Millares 4 5 3 3 2" xfId="4268"/>
    <cellStyle name="Millares 4 5 3 4" xfId="4269"/>
    <cellStyle name="Millares 4 5 4" xfId="4270"/>
    <cellStyle name="Millares 4 5 4 2" xfId="4271"/>
    <cellStyle name="Millares 4 5 4 2 2" xfId="4272"/>
    <cellStyle name="Millares 4 5 4 2 2 2" xfId="4273"/>
    <cellStyle name="Millares 4 5 4 2 3" xfId="4274"/>
    <cellStyle name="Millares 4 5 4 3" xfId="4275"/>
    <cellStyle name="Millares 4 5 4 3 2" xfId="4276"/>
    <cellStyle name="Millares 4 5 4 4" xfId="4277"/>
    <cellStyle name="Millares 4 5 5" xfId="4278"/>
    <cellStyle name="Millares 4 5 5 2" xfId="4279"/>
    <cellStyle name="Millares 4 5 5 2 2" xfId="4280"/>
    <cellStyle name="Millares 4 5 5 3" xfId="4281"/>
    <cellStyle name="Millares 4 5 6" xfId="4282"/>
    <cellStyle name="Millares 4 5 6 2" xfId="4283"/>
    <cellStyle name="Millares 4 5 7" xfId="4284"/>
    <cellStyle name="Millares 4 6" xfId="4285"/>
    <cellStyle name="Millares 4 6 2" xfId="4286"/>
    <cellStyle name="Millares 4 6 2 2" xfId="4287"/>
    <cellStyle name="Millares 4 6 2 2 2" xfId="4288"/>
    <cellStyle name="Millares 4 6 2 2 2 2" xfId="4289"/>
    <cellStyle name="Millares 4 6 2 2 3" xfId="4290"/>
    <cellStyle name="Millares 4 6 2 3" xfId="4291"/>
    <cellStyle name="Millares 4 6 2 3 2" xfId="4292"/>
    <cellStyle name="Millares 4 6 2 4" xfId="4293"/>
    <cellStyle name="Millares 4 6 3" xfId="4294"/>
    <cellStyle name="Millares 4 6 3 2" xfId="4295"/>
    <cellStyle name="Millares 4 6 3 2 2" xfId="4296"/>
    <cellStyle name="Millares 4 6 3 3" xfId="4297"/>
    <cellStyle name="Millares 4 6 4" xfId="4298"/>
    <cellStyle name="Millares 4 6 4 2" xfId="4299"/>
    <cellStyle name="Millares 4 6 5" xfId="4300"/>
    <cellStyle name="Millares 4 7" xfId="4301"/>
    <cellStyle name="Millares 4 7 2" xfId="4302"/>
    <cellStyle name="Millares 4 7 2 2" xfId="4303"/>
    <cellStyle name="Millares 4 7 2 2 2" xfId="4304"/>
    <cellStyle name="Millares 4 7 2 2 2 2" xfId="4305"/>
    <cellStyle name="Millares 4 7 2 2 3" xfId="4306"/>
    <cellStyle name="Millares 4 7 2 3" xfId="4307"/>
    <cellStyle name="Millares 4 7 2 3 2" xfId="4308"/>
    <cellStyle name="Millares 4 7 2 4" xfId="4309"/>
    <cellStyle name="Millares 4 7 3" xfId="4310"/>
    <cellStyle name="Millares 4 7 3 2" xfId="4311"/>
    <cellStyle name="Millares 4 7 3 2 2" xfId="4312"/>
    <cellStyle name="Millares 4 7 3 3" xfId="4313"/>
    <cellStyle name="Millares 4 7 4" xfId="4314"/>
    <cellStyle name="Millares 4 7 4 2" xfId="4315"/>
    <cellStyle name="Millares 4 7 5" xfId="4316"/>
    <cellStyle name="Millares 4 8" xfId="4317"/>
    <cellStyle name="Millares 4 8 2" xfId="4318"/>
    <cellStyle name="Millares 4 8 2 2" xfId="4319"/>
    <cellStyle name="Millares 4 8 2 2 2" xfId="4320"/>
    <cellStyle name="Millares 4 8 2 2 2 2" xfId="4321"/>
    <cellStyle name="Millares 4 8 2 2 3" xfId="4322"/>
    <cellStyle name="Millares 4 8 2 3" xfId="4323"/>
    <cellStyle name="Millares 4 8 2 3 2" xfId="4324"/>
    <cellStyle name="Millares 4 8 2 4" xfId="4325"/>
    <cellStyle name="Millares 4 8 3" xfId="4326"/>
    <cellStyle name="Millares 4 8 3 2" xfId="4327"/>
    <cellStyle name="Millares 4 8 3 2 2" xfId="4328"/>
    <cellStyle name="Millares 4 8 3 3" xfId="4329"/>
    <cellStyle name="Millares 4 8 4" xfId="4330"/>
    <cellStyle name="Millares 4 8 4 2" xfId="4331"/>
    <cellStyle name="Millares 4 8 5" xfId="4332"/>
    <cellStyle name="Millares 4 9" xfId="4333"/>
    <cellStyle name="Millares 4 9 2" xfId="4334"/>
    <cellStyle name="Millares 4 9 2 2" xfId="4335"/>
    <cellStyle name="Millares 4 9 2 2 2" xfId="4336"/>
    <cellStyle name="Millares 4 9 2 3" xfId="4337"/>
    <cellStyle name="Millares 4 9 3" xfId="4338"/>
    <cellStyle name="Millares 4 9 3 2" xfId="4339"/>
    <cellStyle name="Millares 4 9 4" xfId="4340"/>
    <cellStyle name="Millares 4_PRES ZULIA" xfId="4341"/>
    <cellStyle name="Millares 40" xfId="4342"/>
    <cellStyle name="Millares 40 2" xfId="4343"/>
    <cellStyle name="Millares 40 2 2" xfId="4344"/>
    <cellStyle name="Millares 40 2 2 2" xfId="4345"/>
    <cellStyle name="Millares 40 2 2 2 2" xfId="4346"/>
    <cellStyle name="Millares 40 2 2 3" xfId="4347"/>
    <cellStyle name="Millares 40 2 3" xfId="4348"/>
    <cellStyle name="Millares 40 2 3 2" xfId="4349"/>
    <cellStyle name="Millares 40 2 4" xfId="4350"/>
    <cellStyle name="Millares 40 3" xfId="4351"/>
    <cellStyle name="Millares 40 3 2" xfId="4352"/>
    <cellStyle name="Millares 40 3 2 2" xfId="4353"/>
    <cellStyle name="Millares 40 3 3" xfId="4354"/>
    <cellStyle name="Millares 40 4" xfId="4355"/>
    <cellStyle name="Millares 40 4 2" xfId="4356"/>
    <cellStyle name="Millares 40 5" xfId="4357"/>
    <cellStyle name="Millares 41" xfId="4358"/>
    <cellStyle name="Millares 41 2" xfId="4359"/>
    <cellStyle name="Millares 41 2 2" xfId="4360"/>
    <cellStyle name="Millares 41 2 2 2" xfId="4361"/>
    <cellStyle name="Millares 41 2 3" xfId="4362"/>
    <cellStyle name="Millares 41 3" xfId="4363"/>
    <cellStyle name="Millares 41 3 2" xfId="4364"/>
    <cellStyle name="Millares 41 4" xfId="4365"/>
    <cellStyle name="Millares 42" xfId="4366"/>
    <cellStyle name="Millares 42 2" xfId="4367"/>
    <cellStyle name="Millares 42 2 2" xfId="4368"/>
    <cellStyle name="Millares 42 2 2 2" xfId="4369"/>
    <cellStyle name="Millares 42 2 3" xfId="4370"/>
    <cellStyle name="Millares 42 3" xfId="4371"/>
    <cellStyle name="Millares 42 3 2" xfId="4372"/>
    <cellStyle name="Millares 42 4" xfId="4373"/>
    <cellStyle name="Millares 43" xfId="4374"/>
    <cellStyle name="Millares 43 2" xfId="4375"/>
    <cellStyle name="Millares 43 2 2" xfId="4376"/>
    <cellStyle name="Millares 43 2 2 2" xfId="4377"/>
    <cellStyle name="Millares 43 2 3" xfId="4378"/>
    <cellStyle name="Millares 43 3" xfId="4379"/>
    <cellStyle name="Millares 43 3 2" xfId="4380"/>
    <cellStyle name="Millares 43 4" xfId="4381"/>
    <cellStyle name="Millares 44" xfId="4382"/>
    <cellStyle name="Millares 44 2" xfId="4383"/>
    <cellStyle name="Millares 44 2 2" xfId="4384"/>
    <cellStyle name="Millares 44 2 2 2" xfId="4385"/>
    <cellStyle name="Millares 44 2 3" xfId="4386"/>
    <cellStyle name="Millares 44 3" xfId="4387"/>
    <cellStyle name="Millares 44 3 2" xfId="4388"/>
    <cellStyle name="Millares 44 4" xfId="4389"/>
    <cellStyle name="Millares 45" xfId="4390"/>
    <cellStyle name="Millares 45 2" xfId="4391"/>
    <cellStyle name="Millares 45 2 2" xfId="4392"/>
    <cellStyle name="Millares 45 2 2 2" xfId="4393"/>
    <cellStyle name="Millares 45 2 3" xfId="4394"/>
    <cellStyle name="Millares 45 3" xfId="4395"/>
    <cellStyle name="Millares 45 3 2" xfId="4396"/>
    <cellStyle name="Millares 45 4" xfId="4397"/>
    <cellStyle name="Millares 46" xfId="4398"/>
    <cellStyle name="Millares 46 2" xfId="4399"/>
    <cellStyle name="Millares 46 2 2" xfId="4400"/>
    <cellStyle name="Millares 46 2 2 2" xfId="4401"/>
    <cellStyle name="Millares 46 2 3" xfId="4402"/>
    <cellStyle name="Millares 46 3" xfId="4403"/>
    <cellStyle name="Millares 46 3 2" xfId="4404"/>
    <cellStyle name="Millares 46 4" xfId="4405"/>
    <cellStyle name="Millares 47" xfId="4406"/>
    <cellStyle name="Millares 47 2" xfId="4407"/>
    <cellStyle name="Millares 47 2 2" xfId="4408"/>
    <cellStyle name="Millares 47 2 2 2" xfId="4409"/>
    <cellStyle name="Millares 47 2 3" xfId="4410"/>
    <cellStyle name="Millares 47 3" xfId="4411"/>
    <cellStyle name="Millares 47 3 2" xfId="4412"/>
    <cellStyle name="Millares 47 4" xfId="4413"/>
    <cellStyle name="Millares 48" xfId="4414"/>
    <cellStyle name="Millares 48 2" xfId="4415"/>
    <cellStyle name="Millares 48 2 2" xfId="4416"/>
    <cellStyle name="Millares 48 2 2 2" xfId="4417"/>
    <cellStyle name="Millares 48 2 3" xfId="4418"/>
    <cellStyle name="Millares 48 3" xfId="4419"/>
    <cellStyle name="Millares 48 3 2" xfId="4420"/>
    <cellStyle name="Millares 48 4" xfId="4421"/>
    <cellStyle name="Millares 49" xfId="4422"/>
    <cellStyle name="Millares 49 2" xfId="4423"/>
    <cellStyle name="Millares 49 2 2" xfId="4424"/>
    <cellStyle name="Millares 49 2 2 2" xfId="4425"/>
    <cellStyle name="Millares 49 2 3" xfId="4426"/>
    <cellStyle name="Millares 49 3" xfId="4427"/>
    <cellStyle name="Millares 49 3 2" xfId="4428"/>
    <cellStyle name="Millares 49 4" xfId="4429"/>
    <cellStyle name="Millares 5" xfId="4430"/>
    <cellStyle name="Millares 5 10" xfId="4431"/>
    <cellStyle name="Millares 5 10 2" xfId="4432"/>
    <cellStyle name="Millares 5 10 2 2" xfId="4433"/>
    <cellStyle name="Millares 5 10 3" xfId="4434"/>
    <cellStyle name="Millares 5 11" xfId="4435"/>
    <cellStyle name="Millares 5 11 2" xfId="4436"/>
    <cellStyle name="Millares 5 11 2 2" xfId="4437"/>
    <cellStyle name="Millares 5 11 3" xfId="4438"/>
    <cellStyle name="Millares 5 12" xfId="4439"/>
    <cellStyle name="Millares 5 12 2" xfId="4440"/>
    <cellStyle name="Millares 5 12 2 2" xfId="4441"/>
    <cellStyle name="Millares 5 12 3" xfId="4442"/>
    <cellStyle name="Millares 5 13" xfId="4443"/>
    <cellStyle name="Millares 5 13 2" xfId="4444"/>
    <cellStyle name="Millares 5 14" xfId="4445"/>
    <cellStyle name="Millares 5 15" xfId="4446"/>
    <cellStyle name="Millares 5 2" xfId="4447"/>
    <cellStyle name="Millares 5 2 2" xfId="4448"/>
    <cellStyle name="Millares 5 2 2 2" xfId="4449"/>
    <cellStyle name="Millares 5 2 2 2 2" xfId="4450"/>
    <cellStyle name="Millares 5 2 2 2 2 2" xfId="4451"/>
    <cellStyle name="Millares 5 2 2 2 2 2 2" xfId="4452"/>
    <cellStyle name="Millares 5 2 2 2 2 2 2 2" xfId="4453"/>
    <cellStyle name="Millares 5 2 2 2 2 2 3" xfId="4454"/>
    <cellStyle name="Millares 5 2 2 2 2 3" xfId="4455"/>
    <cellStyle name="Millares 5 2 2 2 2 3 2" xfId="4456"/>
    <cellStyle name="Millares 5 2 2 2 2 4" xfId="4457"/>
    <cellStyle name="Millares 5 2 2 2 3" xfId="4458"/>
    <cellStyle name="Millares 5 2 2 2 3 2" xfId="4459"/>
    <cellStyle name="Millares 5 2 2 2 3 2 2" xfId="4460"/>
    <cellStyle name="Millares 5 2 2 2 3 3" xfId="4461"/>
    <cellStyle name="Millares 5 2 2 2 4" xfId="4462"/>
    <cellStyle name="Millares 5 2 2 2 4 2" xfId="4463"/>
    <cellStyle name="Millares 5 2 2 2 5" xfId="4464"/>
    <cellStyle name="Millares 5 2 2 3" xfId="4465"/>
    <cellStyle name="Millares 5 2 2 3 2" xfId="4466"/>
    <cellStyle name="Millares 5 2 2 3 2 2" xfId="4467"/>
    <cellStyle name="Millares 5 2 2 3 2 2 2" xfId="4468"/>
    <cellStyle name="Millares 5 2 2 3 2 3" xfId="4469"/>
    <cellStyle name="Millares 5 2 2 3 3" xfId="4470"/>
    <cellStyle name="Millares 5 2 2 3 3 2" xfId="4471"/>
    <cellStyle name="Millares 5 2 2 3 4" xfId="4472"/>
    <cellStyle name="Millares 5 2 2 4" xfId="4473"/>
    <cellStyle name="Millares 5 2 2 4 2" xfId="4474"/>
    <cellStyle name="Millares 5 2 2 4 2 2" xfId="4475"/>
    <cellStyle name="Millares 5 2 2 4 3" xfId="4476"/>
    <cellStyle name="Millares 5 2 2 5" xfId="4477"/>
    <cellStyle name="Millares 5 2 2 5 2" xfId="4478"/>
    <cellStyle name="Millares 5 2 2 6" xfId="4479"/>
    <cellStyle name="Millares 5 2 3" xfId="4480"/>
    <cellStyle name="Millares 5 2 3 2" xfId="4481"/>
    <cellStyle name="Millares 5 2 3 2 2" xfId="4482"/>
    <cellStyle name="Millares 5 2 3 2 2 2" xfId="4483"/>
    <cellStyle name="Millares 5 2 3 2 2 2 2" xfId="4484"/>
    <cellStyle name="Millares 5 2 3 2 2 3" xfId="4485"/>
    <cellStyle name="Millares 5 2 3 2 3" xfId="4486"/>
    <cellStyle name="Millares 5 2 3 2 3 2" xfId="4487"/>
    <cellStyle name="Millares 5 2 3 2 4" xfId="4488"/>
    <cellStyle name="Millares 5 2 3 3" xfId="4489"/>
    <cellStyle name="Millares 5 2 3 3 2" xfId="4490"/>
    <cellStyle name="Millares 5 2 3 3 2 2" xfId="4491"/>
    <cellStyle name="Millares 5 2 3 3 3" xfId="4492"/>
    <cellStyle name="Millares 5 2 3 4" xfId="4493"/>
    <cellStyle name="Millares 5 2 3 4 2" xfId="4494"/>
    <cellStyle name="Millares 5 2 3 5" xfId="4495"/>
    <cellStyle name="Millares 5 2 4" xfId="4496"/>
    <cellStyle name="Millares 5 2 4 2" xfId="4497"/>
    <cellStyle name="Millares 5 2 4 2 2" xfId="4498"/>
    <cellStyle name="Millares 5 2 4 2 2 2" xfId="4499"/>
    <cellStyle name="Millares 5 2 4 2 3" xfId="4500"/>
    <cellStyle name="Millares 5 2 4 3" xfId="4501"/>
    <cellStyle name="Millares 5 2 4 3 2" xfId="4502"/>
    <cellStyle name="Millares 5 2 4 4" xfId="4503"/>
    <cellStyle name="Millares 5 2 5" xfId="4504"/>
    <cellStyle name="Millares 5 2 5 2" xfId="4505"/>
    <cellStyle name="Millares 5 2 5 2 2" xfId="4506"/>
    <cellStyle name="Millares 5 2 5 2 2 2" xfId="4507"/>
    <cellStyle name="Millares 5 2 5 2 3" xfId="4508"/>
    <cellStyle name="Millares 5 2 5 3" xfId="4509"/>
    <cellStyle name="Millares 5 2 5 3 2" xfId="4510"/>
    <cellStyle name="Millares 5 2 5 4" xfId="4511"/>
    <cellStyle name="Millares 5 2 6" xfId="4512"/>
    <cellStyle name="Millares 5 2 6 2" xfId="4513"/>
    <cellStyle name="Millares 5 2 6 2 2" xfId="4514"/>
    <cellStyle name="Millares 5 2 6 3" xfId="4515"/>
    <cellStyle name="Millares 5 2 7" xfId="4516"/>
    <cellStyle name="Millares 5 2 7 2" xfId="4517"/>
    <cellStyle name="Millares 5 2 8" xfId="4518"/>
    <cellStyle name="Millares 5 3" xfId="4519"/>
    <cellStyle name="Millares 5 3 2" xfId="4520"/>
    <cellStyle name="Millares 5 3 2 2" xfId="4521"/>
    <cellStyle name="Millares 5 3 2 2 2" xfId="4522"/>
    <cellStyle name="Millares 5 3 2 2 2 2" xfId="4523"/>
    <cellStyle name="Millares 5 3 2 2 2 2 2" xfId="4524"/>
    <cellStyle name="Millares 5 3 2 2 2 2 2 2" xfId="4525"/>
    <cellStyle name="Millares 5 3 2 2 2 2 3" xfId="4526"/>
    <cellStyle name="Millares 5 3 2 2 2 3" xfId="4527"/>
    <cellStyle name="Millares 5 3 2 2 2 3 2" xfId="4528"/>
    <cellStyle name="Millares 5 3 2 2 2 4" xfId="4529"/>
    <cellStyle name="Millares 5 3 2 2 3" xfId="4530"/>
    <cellStyle name="Millares 5 3 2 2 3 2" xfId="4531"/>
    <cellStyle name="Millares 5 3 2 2 3 2 2" xfId="4532"/>
    <cellStyle name="Millares 5 3 2 2 3 3" xfId="4533"/>
    <cellStyle name="Millares 5 3 2 2 4" xfId="4534"/>
    <cellStyle name="Millares 5 3 2 2 4 2" xfId="4535"/>
    <cellStyle name="Millares 5 3 2 2 5" xfId="4536"/>
    <cellStyle name="Millares 5 3 2 3" xfId="4537"/>
    <cellStyle name="Millares 5 3 2 3 2" xfId="4538"/>
    <cellStyle name="Millares 5 3 2 3 2 2" xfId="4539"/>
    <cellStyle name="Millares 5 3 2 3 2 2 2" xfId="4540"/>
    <cellStyle name="Millares 5 3 2 3 2 3" xfId="4541"/>
    <cellStyle name="Millares 5 3 2 3 3" xfId="4542"/>
    <cellStyle name="Millares 5 3 2 3 3 2" xfId="4543"/>
    <cellStyle name="Millares 5 3 2 3 4" xfId="4544"/>
    <cellStyle name="Millares 5 3 2 4" xfId="4545"/>
    <cellStyle name="Millares 5 3 2 4 2" xfId="4546"/>
    <cellStyle name="Millares 5 3 2 4 2 2" xfId="4547"/>
    <cellStyle name="Millares 5 3 2 4 2 2 2" xfId="4548"/>
    <cellStyle name="Millares 5 3 2 4 2 3" xfId="4549"/>
    <cellStyle name="Millares 5 3 2 4 3" xfId="4550"/>
    <cellStyle name="Millares 5 3 2 4 3 2" xfId="4551"/>
    <cellStyle name="Millares 5 3 2 4 4" xfId="4552"/>
    <cellStyle name="Millares 5 3 2 5" xfId="4553"/>
    <cellStyle name="Millares 5 3 2 5 2" xfId="4554"/>
    <cellStyle name="Millares 5 3 2 5 2 2" xfId="4555"/>
    <cellStyle name="Millares 5 3 2 5 2 2 2" xfId="4556"/>
    <cellStyle name="Millares 5 3 2 5 2 3" xfId="4557"/>
    <cellStyle name="Millares 5 3 2 5 3" xfId="4558"/>
    <cellStyle name="Millares 5 3 2 5 3 2" xfId="4559"/>
    <cellStyle name="Millares 5 3 2 5 4" xfId="4560"/>
    <cellStyle name="Millares 5 3 2 6" xfId="4561"/>
    <cellStyle name="Millares 5 3 2 6 2" xfId="4562"/>
    <cellStyle name="Millares 5 3 2 6 2 2" xfId="4563"/>
    <cellStyle name="Millares 5 3 2 6 3" xfId="4564"/>
    <cellStyle name="Millares 5 3 2 7" xfId="4565"/>
    <cellStyle name="Millares 5 3 2 7 2" xfId="4566"/>
    <cellStyle name="Millares 5 3 2 8" xfId="4567"/>
    <cellStyle name="Millares 5 3 3" xfId="4568"/>
    <cellStyle name="Millares 5 3 3 2" xfId="4569"/>
    <cellStyle name="Millares 5 3 3 2 2" xfId="4570"/>
    <cellStyle name="Millares 5 3 3 2 2 2" xfId="4571"/>
    <cellStyle name="Millares 5 3 3 2 2 2 2" xfId="4572"/>
    <cellStyle name="Millares 5 3 3 2 2 3" xfId="4573"/>
    <cellStyle name="Millares 5 3 3 2 3" xfId="4574"/>
    <cellStyle name="Millares 5 3 3 2 3 2" xfId="4575"/>
    <cellStyle name="Millares 5 3 3 2 4" xfId="4576"/>
    <cellStyle name="Millares 5 3 3 3" xfId="4577"/>
    <cellStyle name="Millares 5 3 3 3 2" xfId="4578"/>
    <cellStyle name="Millares 5 3 3 3 2 2" xfId="4579"/>
    <cellStyle name="Millares 5 3 3 3 2 2 2" xfId="4580"/>
    <cellStyle name="Millares 5 3 3 3 2 3" xfId="4581"/>
    <cellStyle name="Millares 5 3 3 3 3" xfId="4582"/>
    <cellStyle name="Millares 5 3 3 3 3 2" xfId="4583"/>
    <cellStyle name="Millares 5 3 3 3 4" xfId="4584"/>
    <cellStyle name="Millares 5 3 3 4" xfId="4585"/>
    <cellStyle name="Millares 5 3 3 4 2" xfId="4586"/>
    <cellStyle name="Millares 5 3 3 4 2 2" xfId="4587"/>
    <cellStyle name="Millares 5 3 3 4 3" xfId="4588"/>
    <cellStyle name="Millares 5 3 3 5" xfId="4589"/>
    <cellStyle name="Millares 5 3 3 5 2" xfId="4590"/>
    <cellStyle name="Millares 5 3 3 6" xfId="4591"/>
    <cellStyle name="Millares 5 3 4" xfId="4592"/>
    <cellStyle name="Millares 5 3 4 2" xfId="4593"/>
    <cellStyle name="Millares 5 3 4 2 2" xfId="4594"/>
    <cellStyle name="Millares 5 3 4 2 2 2" xfId="4595"/>
    <cellStyle name="Millares 5 3 4 2 3" xfId="4596"/>
    <cellStyle name="Millares 5 3 4 3" xfId="4597"/>
    <cellStyle name="Millares 5 3 4 3 2" xfId="4598"/>
    <cellStyle name="Millares 5 3 4 4" xfId="4599"/>
    <cellStyle name="Millares 5 3 5" xfId="4600"/>
    <cellStyle name="Millares 5 3 5 2" xfId="4601"/>
    <cellStyle name="Millares 5 3 5 2 2" xfId="4602"/>
    <cellStyle name="Millares 5 3 5 2 2 2" xfId="4603"/>
    <cellStyle name="Millares 5 3 5 2 3" xfId="4604"/>
    <cellStyle name="Millares 5 3 5 3" xfId="4605"/>
    <cellStyle name="Millares 5 3 5 3 2" xfId="4606"/>
    <cellStyle name="Millares 5 3 5 4" xfId="4607"/>
    <cellStyle name="Millares 5 3 6" xfId="4608"/>
    <cellStyle name="Millares 5 3 6 2" xfId="4609"/>
    <cellStyle name="Millares 5 3 6 2 2" xfId="4610"/>
    <cellStyle name="Millares 5 3 6 3" xfId="4611"/>
    <cellStyle name="Millares 5 3 7" xfId="4612"/>
    <cellStyle name="Millares 5 3 7 2" xfId="4613"/>
    <cellStyle name="Millares 5 3 7 2 2" xfId="4614"/>
    <cellStyle name="Millares 5 3 7 3" xfId="4615"/>
    <cellStyle name="Millares 5 3 8" xfId="4616"/>
    <cellStyle name="Millares 5 3 8 2" xfId="4617"/>
    <cellStyle name="Millares 5 3 9" xfId="4618"/>
    <cellStyle name="Millares 5 4" xfId="4619"/>
    <cellStyle name="Millares 5 4 2" xfId="4620"/>
    <cellStyle name="Millares 5 4 2 2" xfId="4621"/>
    <cellStyle name="Millares 5 4 2 2 2" xfId="4622"/>
    <cellStyle name="Millares 5 4 2 2 2 2" xfId="4623"/>
    <cellStyle name="Millares 5 4 2 2 2 2 2" xfId="4624"/>
    <cellStyle name="Millares 5 4 2 2 2 2 2 2" xfId="4625"/>
    <cellStyle name="Millares 5 4 2 2 2 2 3" xfId="4626"/>
    <cellStyle name="Millares 5 4 2 2 2 3" xfId="4627"/>
    <cellStyle name="Millares 5 4 2 2 2 3 2" xfId="4628"/>
    <cellStyle name="Millares 5 4 2 2 2 4" xfId="4629"/>
    <cellStyle name="Millares 5 4 2 2 3" xfId="4630"/>
    <cellStyle name="Millares 5 4 2 2 3 2" xfId="4631"/>
    <cellStyle name="Millares 5 4 2 2 3 2 2" xfId="4632"/>
    <cellStyle name="Millares 5 4 2 2 3 3" xfId="4633"/>
    <cellStyle name="Millares 5 4 2 2 4" xfId="4634"/>
    <cellStyle name="Millares 5 4 2 2 4 2" xfId="4635"/>
    <cellStyle name="Millares 5 4 2 2 5" xfId="4636"/>
    <cellStyle name="Millares 5 4 2 3" xfId="4637"/>
    <cellStyle name="Millares 5 4 2 3 2" xfId="4638"/>
    <cellStyle name="Millares 5 4 2 3 2 2" xfId="4639"/>
    <cellStyle name="Millares 5 4 2 3 2 2 2" xfId="4640"/>
    <cellStyle name="Millares 5 4 2 3 2 3" xfId="4641"/>
    <cellStyle name="Millares 5 4 2 3 3" xfId="4642"/>
    <cellStyle name="Millares 5 4 2 3 3 2" xfId="4643"/>
    <cellStyle name="Millares 5 4 2 3 4" xfId="4644"/>
    <cellStyle name="Millares 5 4 2 4" xfId="4645"/>
    <cellStyle name="Millares 5 4 2 4 2" xfId="4646"/>
    <cellStyle name="Millares 5 4 2 4 2 2" xfId="4647"/>
    <cellStyle name="Millares 5 4 2 4 2 2 2" xfId="4648"/>
    <cellStyle name="Millares 5 4 2 4 2 3" xfId="4649"/>
    <cellStyle name="Millares 5 4 2 4 3" xfId="4650"/>
    <cellStyle name="Millares 5 4 2 4 3 2" xfId="4651"/>
    <cellStyle name="Millares 5 4 2 4 4" xfId="4652"/>
    <cellStyle name="Millares 5 4 2 5" xfId="4653"/>
    <cellStyle name="Millares 5 4 2 5 2" xfId="4654"/>
    <cellStyle name="Millares 5 4 2 5 2 2" xfId="4655"/>
    <cellStyle name="Millares 5 4 2 5 2 2 2" xfId="4656"/>
    <cellStyle name="Millares 5 4 2 5 2 3" xfId="4657"/>
    <cellStyle name="Millares 5 4 2 5 3" xfId="4658"/>
    <cellStyle name="Millares 5 4 2 5 3 2" xfId="4659"/>
    <cellStyle name="Millares 5 4 2 5 4" xfId="4660"/>
    <cellStyle name="Millares 5 4 2 6" xfId="4661"/>
    <cellStyle name="Millares 5 4 2 6 2" xfId="4662"/>
    <cellStyle name="Millares 5 4 2 6 2 2" xfId="4663"/>
    <cellStyle name="Millares 5 4 2 6 3" xfId="4664"/>
    <cellStyle name="Millares 5 4 2 7" xfId="4665"/>
    <cellStyle name="Millares 5 4 2 7 2" xfId="4666"/>
    <cellStyle name="Millares 5 4 2 8" xfId="4667"/>
    <cellStyle name="Millares 5 4 3" xfId="4668"/>
    <cellStyle name="Millares 5 4 3 2" xfId="4669"/>
    <cellStyle name="Millares 5 4 3 2 2" xfId="4670"/>
    <cellStyle name="Millares 5 4 3 2 2 2" xfId="4671"/>
    <cellStyle name="Millares 5 4 3 2 2 2 2" xfId="4672"/>
    <cellStyle name="Millares 5 4 3 2 2 3" xfId="4673"/>
    <cellStyle name="Millares 5 4 3 2 3" xfId="4674"/>
    <cellStyle name="Millares 5 4 3 2 3 2" xfId="4675"/>
    <cellStyle name="Millares 5 4 3 2 4" xfId="4676"/>
    <cellStyle name="Millares 5 4 3 3" xfId="4677"/>
    <cellStyle name="Millares 5 4 3 3 2" xfId="4678"/>
    <cellStyle name="Millares 5 4 3 3 2 2" xfId="4679"/>
    <cellStyle name="Millares 5 4 3 3 2 2 2" xfId="4680"/>
    <cellStyle name="Millares 5 4 3 3 2 3" xfId="4681"/>
    <cellStyle name="Millares 5 4 3 3 3" xfId="4682"/>
    <cellStyle name="Millares 5 4 3 3 3 2" xfId="4683"/>
    <cellStyle name="Millares 5 4 3 3 4" xfId="4684"/>
    <cellStyle name="Millares 5 4 3 4" xfId="4685"/>
    <cellStyle name="Millares 5 4 3 4 2" xfId="4686"/>
    <cellStyle name="Millares 5 4 3 4 2 2" xfId="4687"/>
    <cellStyle name="Millares 5 4 3 4 2 2 2" xfId="4688"/>
    <cellStyle name="Millares 5 4 3 4 2 3" xfId="4689"/>
    <cellStyle name="Millares 5 4 3 4 3" xfId="4690"/>
    <cellStyle name="Millares 5 4 3 4 3 2" xfId="4691"/>
    <cellStyle name="Millares 5 4 3 4 4" xfId="4692"/>
    <cellStyle name="Millares 5 4 3 5" xfId="4693"/>
    <cellStyle name="Millares 5 4 3 5 2" xfId="4694"/>
    <cellStyle name="Millares 5 4 3 5 2 2" xfId="4695"/>
    <cellStyle name="Millares 5 4 3 5 3" xfId="4696"/>
    <cellStyle name="Millares 5 4 3 6" xfId="4697"/>
    <cellStyle name="Millares 5 4 3 6 2" xfId="4698"/>
    <cellStyle name="Millares 5 4 3 7" xfId="4699"/>
    <cellStyle name="Millares 5 4 4" xfId="4700"/>
    <cellStyle name="Millares 5 4 4 2" xfId="4701"/>
    <cellStyle name="Millares 5 4 4 2 2" xfId="4702"/>
    <cellStyle name="Millares 5 4 4 2 2 2" xfId="4703"/>
    <cellStyle name="Millares 5 4 4 2 3" xfId="4704"/>
    <cellStyle name="Millares 5 4 4 3" xfId="4705"/>
    <cellStyle name="Millares 5 4 4 3 2" xfId="4706"/>
    <cellStyle name="Millares 5 4 4 4" xfId="4707"/>
    <cellStyle name="Millares 5 4 5" xfId="4708"/>
    <cellStyle name="Millares 5 4 5 2" xfId="4709"/>
    <cellStyle name="Millares 5 4 5 2 2" xfId="4710"/>
    <cellStyle name="Millares 5 4 5 2 2 2" xfId="4711"/>
    <cellStyle name="Millares 5 4 5 2 3" xfId="4712"/>
    <cellStyle name="Millares 5 4 5 3" xfId="4713"/>
    <cellStyle name="Millares 5 4 5 3 2" xfId="4714"/>
    <cellStyle name="Millares 5 4 5 4" xfId="4715"/>
    <cellStyle name="Millares 5 4 6" xfId="4716"/>
    <cellStyle name="Millares 5 4 6 2" xfId="4717"/>
    <cellStyle name="Millares 5 4 6 2 2" xfId="4718"/>
    <cellStyle name="Millares 5 4 6 2 2 2" xfId="4719"/>
    <cellStyle name="Millares 5 4 6 2 3" xfId="4720"/>
    <cellStyle name="Millares 5 4 6 3" xfId="4721"/>
    <cellStyle name="Millares 5 4 6 3 2" xfId="4722"/>
    <cellStyle name="Millares 5 4 6 4" xfId="4723"/>
    <cellStyle name="Millares 5 4 7" xfId="4724"/>
    <cellStyle name="Millares 5 4 7 2" xfId="4725"/>
    <cellStyle name="Millares 5 4 7 2 2" xfId="4726"/>
    <cellStyle name="Millares 5 4 7 3" xfId="4727"/>
    <cellStyle name="Millares 5 4 8" xfId="4728"/>
    <cellStyle name="Millares 5 4 8 2" xfId="4729"/>
    <cellStyle name="Millares 5 4 9" xfId="4730"/>
    <cellStyle name="Millares 5 5" xfId="4731"/>
    <cellStyle name="Millares 5 5 2" xfId="4732"/>
    <cellStyle name="Millares 5 5 2 2" xfId="4733"/>
    <cellStyle name="Millares 5 5 2 2 2" xfId="4734"/>
    <cellStyle name="Millares 5 5 2 2 2 2" xfId="4735"/>
    <cellStyle name="Millares 5 5 2 2 2 2 2" xfId="4736"/>
    <cellStyle name="Millares 5 5 2 2 2 3" xfId="4737"/>
    <cellStyle name="Millares 5 5 2 2 3" xfId="4738"/>
    <cellStyle name="Millares 5 5 2 2 3 2" xfId="4739"/>
    <cellStyle name="Millares 5 5 2 2 4" xfId="4740"/>
    <cellStyle name="Millares 5 5 2 3" xfId="4741"/>
    <cellStyle name="Millares 5 5 2 3 2" xfId="4742"/>
    <cellStyle name="Millares 5 5 2 3 2 2" xfId="4743"/>
    <cellStyle name="Millares 5 5 2 3 3" xfId="4744"/>
    <cellStyle name="Millares 5 5 2 4" xfId="4745"/>
    <cellStyle name="Millares 5 5 2 4 2" xfId="4746"/>
    <cellStyle name="Millares 5 5 2 5" xfId="4747"/>
    <cellStyle name="Millares 5 5 3" xfId="4748"/>
    <cellStyle name="Millares 5 5 3 2" xfId="4749"/>
    <cellStyle name="Millares 5 5 3 2 2" xfId="4750"/>
    <cellStyle name="Millares 5 5 3 2 2 2" xfId="4751"/>
    <cellStyle name="Millares 5 5 3 2 3" xfId="4752"/>
    <cellStyle name="Millares 5 5 3 3" xfId="4753"/>
    <cellStyle name="Millares 5 5 3 3 2" xfId="4754"/>
    <cellStyle name="Millares 5 5 3 4" xfId="4755"/>
    <cellStyle name="Millares 5 5 4" xfId="4756"/>
    <cellStyle name="Millares 5 5 4 2" xfId="4757"/>
    <cellStyle name="Millares 5 5 4 2 2" xfId="4758"/>
    <cellStyle name="Millares 5 5 4 2 2 2" xfId="4759"/>
    <cellStyle name="Millares 5 5 4 2 3" xfId="4760"/>
    <cellStyle name="Millares 5 5 4 3" xfId="4761"/>
    <cellStyle name="Millares 5 5 4 3 2" xfId="4762"/>
    <cellStyle name="Millares 5 5 4 4" xfId="4763"/>
    <cellStyle name="Millares 5 5 5" xfId="4764"/>
    <cellStyle name="Millares 5 5 5 2" xfId="4765"/>
    <cellStyle name="Millares 5 5 5 2 2" xfId="4766"/>
    <cellStyle name="Millares 5 5 5 3" xfId="4767"/>
    <cellStyle name="Millares 5 5 6" xfId="4768"/>
    <cellStyle name="Millares 5 5 6 2" xfId="4769"/>
    <cellStyle name="Millares 5 5 7" xfId="4770"/>
    <cellStyle name="Millares 5 6" xfId="4771"/>
    <cellStyle name="Millares 5 6 2" xfId="4772"/>
    <cellStyle name="Millares 5 6 2 2" xfId="4773"/>
    <cellStyle name="Millares 5 6 2 2 2" xfId="4774"/>
    <cellStyle name="Millares 5 6 2 2 2 2" xfId="4775"/>
    <cellStyle name="Millares 5 6 2 2 3" xfId="4776"/>
    <cellStyle name="Millares 5 6 2 3" xfId="4777"/>
    <cellStyle name="Millares 5 6 2 3 2" xfId="4778"/>
    <cellStyle name="Millares 5 6 2 4" xfId="4779"/>
    <cellStyle name="Millares 5 6 3" xfId="4780"/>
    <cellStyle name="Millares 5 6 3 2" xfId="4781"/>
    <cellStyle name="Millares 5 6 3 2 2" xfId="4782"/>
    <cellStyle name="Millares 5 6 3 3" xfId="4783"/>
    <cellStyle name="Millares 5 6 4" xfId="4784"/>
    <cellStyle name="Millares 5 6 4 2" xfId="4785"/>
    <cellStyle name="Millares 5 6 5" xfId="4786"/>
    <cellStyle name="Millares 5 7" xfId="4787"/>
    <cellStyle name="Millares 5 7 2" xfId="4788"/>
    <cellStyle name="Millares 5 7 2 2" xfId="4789"/>
    <cellStyle name="Millares 5 7 2 2 2" xfId="4790"/>
    <cellStyle name="Millares 5 7 2 2 2 2" xfId="4791"/>
    <cellStyle name="Millares 5 7 2 2 3" xfId="4792"/>
    <cellStyle name="Millares 5 7 2 3" xfId="4793"/>
    <cellStyle name="Millares 5 7 2 3 2" xfId="4794"/>
    <cellStyle name="Millares 5 7 2 4" xfId="4795"/>
    <cellStyle name="Millares 5 7 3" xfId="4796"/>
    <cellStyle name="Millares 5 7 3 2" xfId="4797"/>
    <cellStyle name="Millares 5 7 3 2 2" xfId="4798"/>
    <cellStyle name="Millares 5 7 3 3" xfId="4799"/>
    <cellStyle name="Millares 5 7 4" xfId="4800"/>
    <cellStyle name="Millares 5 7 4 2" xfId="4801"/>
    <cellStyle name="Millares 5 7 5" xfId="4802"/>
    <cellStyle name="Millares 5 8" xfId="4803"/>
    <cellStyle name="Millares 5 8 2" xfId="4804"/>
    <cellStyle name="Millares 5 8 2 2" xfId="4805"/>
    <cellStyle name="Millares 5 8 2 2 2" xfId="4806"/>
    <cellStyle name="Millares 5 8 2 2 2 2" xfId="4807"/>
    <cellStyle name="Millares 5 8 2 2 3" xfId="4808"/>
    <cellStyle name="Millares 5 8 2 3" xfId="4809"/>
    <cellStyle name="Millares 5 8 2 3 2" xfId="4810"/>
    <cellStyle name="Millares 5 8 2 4" xfId="4811"/>
    <cellStyle name="Millares 5 8 3" xfId="4812"/>
    <cellStyle name="Millares 5 8 3 2" xfId="4813"/>
    <cellStyle name="Millares 5 8 3 2 2" xfId="4814"/>
    <cellStyle name="Millares 5 8 3 3" xfId="4815"/>
    <cellStyle name="Millares 5 8 4" xfId="4816"/>
    <cellStyle name="Millares 5 8 4 2" xfId="4817"/>
    <cellStyle name="Millares 5 8 5" xfId="4818"/>
    <cellStyle name="Millares 5 9" xfId="4819"/>
    <cellStyle name="Millares 5 9 2" xfId="4820"/>
    <cellStyle name="Millares 5 9 2 2" xfId="4821"/>
    <cellStyle name="Millares 5 9 2 2 2" xfId="4822"/>
    <cellStyle name="Millares 5 9 2 3" xfId="4823"/>
    <cellStyle name="Millares 5 9 3" xfId="4824"/>
    <cellStyle name="Millares 5 9 3 2" xfId="4825"/>
    <cellStyle name="Millares 5 9 4" xfId="4826"/>
    <cellStyle name="Millares 5_PRES ZULIA" xfId="4827"/>
    <cellStyle name="Millares 50" xfId="4828"/>
    <cellStyle name="Millares 50 2" xfId="4829"/>
    <cellStyle name="Millares 50 2 2" xfId="4830"/>
    <cellStyle name="Millares 50 2 2 2" xfId="4831"/>
    <cellStyle name="Millares 50 2 3" xfId="4832"/>
    <cellStyle name="Millares 50 3" xfId="4833"/>
    <cellStyle name="Millares 50 3 2" xfId="4834"/>
    <cellStyle name="Millares 50 4" xfId="4835"/>
    <cellStyle name="Millares 51" xfId="4836"/>
    <cellStyle name="Millares 51 2" xfId="4837"/>
    <cellStyle name="Millares 51 2 2" xfId="4838"/>
    <cellStyle name="Millares 51 2 2 2" xfId="4839"/>
    <cellStyle name="Millares 51 2 3" xfId="4840"/>
    <cellStyle name="Millares 51 3" xfId="4841"/>
    <cellStyle name="Millares 51 3 2" xfId="4842"/>
    <cellStyle name="Millares 51 4" xfId="4843"/>
    <cellStyle name="Millares 52" xfId="4844"/>
    <cellStyle name="Millares 52 2" xfId="4845"/>
    <cellStyle name="Millares 52 2 2" xfId="4846"/>
    <cellStyle name="Millares 52 2 2 2" xfId="4847"/>
    <cellStyle name="Millares 52 2 3" xfId="4848"/>
    <cellStyle name="Millares 52 3" xfId="4849"/>
    <cellStyle name="Millares 52 3 2" xfId="4850"/>
    <cellStyle name="Millares 52 4" xfId="4851"/>
    <cellStyle name="Millares 53" xfId="4852"/>
    <cellStyle name="Millares 53 2" xfId="4853"/>
    <cellStyle name="Millares 53 2 2" xfId="4854"/>
    <cellStyle name="Millares 53 2 2 2" xfId="4855"/>
    <cellStyle name="Millares 53 2 3" xfId="4856"/>
    <cellStyle name="Millares 53 3" xfId="4857"/>
    <cellStyle name="Millares 53 3 2" xfId="4858"/>
    <cellStyle name="Millares 53 4" xfId="4859"/>
    <cellStyle name="Millares 54" xfId="4860"/>
    <cellStyle name="Millares 54 2" xfId="4861"/>
    <cellStyle name="Millares 54 2 2" xfId="4862"/>
    <cellStyle name="Millares 54 3" xfId="4863"/>
    <cellStyle name="Millares 55" xfId="4864"/>
    <cellStyle name="Millares 55 2" xfId="4865"/>
    <cellStyle name="Millares 55 2 2" xfId="4866"/>
    <cellStyle name="Millares 55 3" xfId="4867"/>
    <cellStyle name="Millares 56" xfId="4868"/>
    <cellStyle name="Millares 56 2" xfId="4869"/>
    <cellStyle name="Millares 56 2 2" xfId="4870"/>
    <cellStyle name="Millares 56 3" xfId="4871"/>
    <cellStyle name="Millares 57" xfId="4872"/>
    <cellStyle name="Millares 57 2" xfId="4873"/>
    <cellStyle name="Millares 57 2 2" xfId="4874"/>
    <cellStyle name="Millares 57 3" xfId="4875"/>
    <cellStyle name="Millares 58" xfId="4876"/>
    <cellStyle name="Millares 58 2" xfId="4877"/>
    <cellStyle name="Millares 58 2 2" xfId="4878"/>
    <cellStyle name="Millares 58 3" xfId="4879"/>
    <cellStyle name="Millares 59" xfId="4880"/>
    <cellStyle name="Millares 59 2" xfId="4881"/>
    <cellStyle name="Millares 59 2 2" xfId="4882"/>
    <cellStyle name="Millares 59 3" xfId="4883"/>
    <cellStyle name="Millares 6" xfId="4884"/>
    <cellStyle name="Millares 6 10" xfId="4885"/>
    <cellStyle name="Millares 6 11" xfId="4886"/>
    <cellStyle name="Millares 6 12" xfId="4887"/>
    <cellStyle name="Millares 6 2" xfId="4888"/>
    <cellStyle name="Millares 6 2 2" xfId="4889"/>
    <cellStyle name="Millares 6 2 2 2" xfId="4890"/>
    <cellStyle name="Millares 6 2 2 2 2" xfId="4891"/>
    <cellStyle name="Millares 6 2 2 2 2 2" xfId="4892"/>
    <cellStyle name="Millares 6 2 2 2 2 2 2" xfId="4893"/>
    <cellStyle name="Millares 6 2 2 2 2 3" xfId="4894"/>
    <cellStyle name="Millares 6 2 2 2 3" xfId="4895"/>
    <cellStyle name="Millares 6 2 2 2 3 2" xfId="4896"/>
    <cellStyle name="Millares 6 2 2 2 4" xfId="4897"/>
    <cellStyle name="Millares 6 2 2 3" xfId="4898"/>
    <cellStyle name="Millares 6 2 2 3 2" xfId="4899"/>
    <cellStyle name="Millares 6 2 2 3 2 2" xfId="4900"/>
    <cellStyle name="Millares 6 2 2 3 3" xfId="4901"/>
    <cellStyle name="Millares 6 2 2 4" xfId="4902"/>
    <cellStyle name="Millares 6 2 2 4 2" xfId="4903"/>
    <cellStyle name="Millares 6 2 2 5" xfId="4904"/>
    <cellStyle name="Millares 6 2 3" xfId="4905"/>
    <cellStyle name="Millares 6 2 3 2" xfId="4906"/>
    <cellStyle name="Millares 6 2 3 2 2" xfId="4907"/>
    <cellStyle name="Millares 6 2 3 2 2 2" xfId="4908"/>
    <cellStyle name="Millares 6 2 3 2 3" xfId="4909"/>
    <cellStyle name="Millares 6 2 3 3" xfId="4910"/>
    <cellStyle name="Millares 6 2 3 3 2" xfId="4911"/>
    <cellStyle name="Millares 6 2 3 4" xfId="4912"/>
    <cellStyle name="Millares 6 2 4" xfId="4913"/>
    <cellStyle name="Millares 6 2 4 2" xfId="4914"/>
    <cellStyle name="Millares 6 2 4 2 2" xfId="4915"/>
    <cellStyle name="Millares 6 2 4 3" xfId="4916"/>
    <cellStyle name="Millares 6 2 5" xfId="4917"/>
    <cellStyle name="Millares 6 2 5 2" xfId="4918"/>
    <cellStyle name="Millares 6 2 6" xfId="4919"/>
    <cellStyle name="Millares 6 3" xfId="4920"/>
    <cellStyle name="Millares 6 3 2" xfId="4921"/>
    <cellStyle name="Millares 6 3 2 2" xfId="4922"/>
    <cellStyle name="Millares 6 3 2 2 2" xfId="4923"/>
    <cellStyle name="Millares 6 3 2 2 2 2" xfId="4924"/>
    <cellStyle name="Millares 6 3 2 2 2 2 2" xfId="4925"/>
    <cellStyle name="Millares 6 3 2 2 2 2 2 2" xfId="4926"/>
    <cellStyle name="Millares 6 3 2 2 2 2 3" xfId="4927"/>
    <cellStyle name="Millares 6 3 2 2 2 3" xfId="4928"/>
    <cellStyle name="Millares 6 3 2 2 2 3 2" xfId="4929"/>
    <cellStyle name="Millares 6 3 2 2 2 4" xfId="4930"/>
    <cellStyle name="Millares 6 3 2 2 3" xfId="4931"/>
    <cellStyle name="Millares 6 3 2 2 3 2" xfId="4932"/>
    <cellStyle name="Millares 6 3 2 2 3 2 2" xfId="4933"/>
    <cellStyle name="Millares 6 3 2 2 3 3" xfId="4934"/>
    <cellStyle name="Millares 6 3 2 2 4" xfId="4935"/>
    <cellStyle name="Millares 6 3 2 2 4 2" xfId="4936"/>
    <cellStyle name="Millares 6 3 2 2 5" xfId="4937"/>
    <cellStyle name="Millares 6 3 2 3" xfId="4938"/>
    <cellStyle name="Millares 6 3 2 3 2" xfId="4939"/>
    <cellStyle name="Millares 6 3 2 3 2 2" xfId="4940"/>
    <cellStyle name="Millares 6 3 2 3 2 2 2" xfId="4941"/>
    <cellStyle name="Millares 6 3 2 3 2 3" xfId="4942"/>
    <cellStyle name="Millares 6 3 2 3 3" xfId="4943"/>
    <cellStyle name="Millares 6 3 2 3 3 2" xfId="4944"/>
    <cellStyle name="Millares 6 3 2 3 4" xfId="4945"/>
    <cellStyle name="Millares 6 3 2 4" xfId="4946"/>
    <cellStyle name="Millares 6 3 2 4 2" xfId="4947"/>
    <cellStyle name="Millares 6 3 2 4 2 2" xfId="4948"/>
    <cellStyle name="Millares 6 3 2 4 3" xfId="4949"/>
    <cellStyle name="Millares 6 3 2 5" xfId="4950"/>
    <cellStyle name="Millares 6 3 2 5 2" xfId="4951"/>
    <cellStyle name="Millares 6 3 2 6" xfId="4952"/>
    <cellStyle name="Millares 6 3 3" xfId="4953"/>
    <cellStyle name="Millares 6 3 3 2" xfId="4954"/>
    <cellStyle name="Millares 6 3 3 2 2" xfId="4955"/>
    <cellStyle name="Millares 6 3 3 2 2 2" xfId="4956"/>
    <cellStyle name="Millares 6 3 3 2 3" xfId="4957"/>
    <cellStyle name="Millares 6 3 3 3" xfId="4958"/>
    <cellStyle name="Millares 6 3 3 3 2" xfId="4959"/>
    <cellStyle name="Millares 6 3 3 4" xfId="4960"/>
    <cellStyle name="Millares 6 3 4" xfId="4961"/>
    <cellStyle name="Millares 6 3 4 2" xfId="4962"/>
    <cellStyle name="Millares 6 3 4 2 2" xfId="4963"/>
    <cellStyle name="Millares 6 3 4 3" xfId="4964"/>
    <cellStyle name="Millares 6 3 5" xfId="4965"/>
    <cellStyle name="Millares 6 3 5 2" xfId="4966"/>
    <cellStyle name="Millares 6 3 6" xfId="4967"/>
    <cellStyle name="Millares 6 4" xfId="4968"/>
    <cellStyle name="Millares 6 4 2" xfId="4969"/>
    <cellStyle name="Millares 6 4 2 2" xfId="4970"/>
    <cellStyle name="Millares 6 4 2 2 2" xfId="4971"/>
    <cellStyle name="Millares 6 4 2 2 2 2" xfId="4972"/>
    <cellStyle name="Millares 6 4 2 2 2 2 2" xfId="4973"/>
    <cellStyle name="Millares 6 4 2 2 2 2 2 2" xfId="4974"/>
    <cellStyle name="Millares 6 4 2 2 2 2 3" xfId="4975"/>
    <cellStyle name="Millares 6 4 2 2 2 3" xfId="4976"/>
    <cellStyle name="Millares 6 4 2 2 2 3 2" xfId="4977"/>
    <cellStyle name="Millares 6 4 2 2 2 4" xfId="4978"/>
    <cellStyle name="Millares 6 4 2 2 3" xfId="4979"/>
    <cellStyle name="Millares 6 4 2 2 3 2" xfId="4980"/>
    <cellStyle name="Millares 6 4 2 2 3 2 2" xfId="4981"/>
    <cellStyle name="Millares 6 4 2 2 3 3" xfId="4982"/>
    <cellStyle name="Millares 6 4 2 2 4" xfId="4983"/>
    <cellStyle name="Millares 6 4 2 2 4 2" xfId="4984"/>
    <cellStyle name="Millares 6 4 2 2 5" xfId="4985"/>
    <cellStyle name="Millares 6 4 2 3" xfId="4986"/>
    <cellStyle name="Millares 6 4 2 3 2" xfId="4987"/>
    <cellStyle name="Millares 6 4 2 3 2 2" xfId="4988"/>
    <cellStyle name="Millares 6 4 2 3 2 2 2" xfId="4989"/>
    <cellStyle name="Millares 6 4 2 3 2 3" xfId="4990"/>
    <cellStyle name="Millares 6 4 2 3 3" xfId="4991"/>
    <cellStyle name="Millares 6 4 2 3 3 2" xfId="4992"/>
    <cellStyle name="Millares 6 4 2 3 4" xfId="4993"/>
    <cellStyle name="Millares 6 4 2 4" xfId="4994"/>
    <cellStyle name="Millares 6 4 2 4 2" xfId="4995"/>
    <cellStyle name="Millares 6 4 2 4 2 2" xfId="4996"/>
    <cellStyle name="Millares 6 4 2 4 3" xfId="4997"/>
    <cellStyle name="Millares 6 4 2 5" xfId="4998"/>
    <cellStyle name="Millares 6 4 2 5 2" xfId="4999"/>
    <cellStyle name="Millares 6 4 2 6" xfId="5000"/>
    <cellStyle name="Millares 6 4 3" xfId="5001"/>
    <cellStyle name="Millares 6 4 3 2" xfId="5002"/>
    <cellStyle name="Millares 6 4 3 2 2" xfId="5003"/>
    <cellStyle name="Millares 6 4 3 2 2 2" xfId="5004"/>
    <cellStyle name="Millares 6 4 3 2 2 2 2" xfId="5005"/>
    <cellStyle name="Millares 6 4 3 2 2 3" xfId="5006"/>
    <cellStyle name="Millares 6 4 3 2 3" xfId="5007"/>
    <cellStyle name="Millares 6 4 3 2 3 2" xfId="5008"/>
    <cellStyle name="Millares 6 4 3 2 4" xfId="5009"/>
    <cellStyle name="Millares 6 4 3 3" xfId="5010"/>
    <cellStyle name="Millares 6 4 3 3 2" xfId="5011"/>
    <cellStyle name="Millares 6 4 3 3 2 2" xfId="5012"/>
    <cellStyle name="Millares 6 4 3 3 3" xfId="5013"/>
    <cellStyle name="Millares 6 4 3 4" xfId="5014"/>
    <cellStyle name="Millares 6 4 3 4 2" xfId="5015"/>
    <cellStyle name="Millares 6 4 3 5" xfId="5016"/>
    <cellStyle name="Millares 6 4 4" xfId="5017"/>
    <cellStyle name="Millares 6 4 4 2" xfId="5018"/>
    <cellStyle name="Millares 6 4 4 2 2" xfId="5019"/>
    <cellStyle name="Millares 6 4 4 2 2 2" xfId="5020"/>
    <cellStyle name="Millares 6 4 4 2 3" xfId="5021"/>
    <cellStyle name="Millares 6 4 4 3" xfId="5022"/>
    <cellStyle name="Millares 6 4 4 3 2" xfId="5023"/>
    <cellStyle name="Millares 6 4 4 4" xfId="5024"/>
    <cellStyle name="Millares 6 4 5" xfId="5025"/>
    <cellStyle name="Millares 6 4 5 2" xfId="5026"/>
    <cellStyle name="Millares 6 4 5 2 2" xfId="5027"/>
    <cellStyle name="Millares 6 4 5 3" xfId="5028"/>
    <cellStyle name="Millares 6 4 6" xfId="5029"/>
    <cellStyle name="Millares 6 4 6 2" xfId="5030"/>
    <cellStyle name="Millares 6 4 7" xfId="5031"/>
    <cellStyle name="Millares 6 5" xfId="5032"/>
    <cellStyle name="Millares 6 5 2" xfId="5033"/>
    <cellStyle name="Millares 6 5 2 2" xfId="5034"/>
    <cellStyle name="Millares 6 5 2 2 2" xfId="5035"/>
    <cellStyle name="Millares 6 5 2 2 2 2" xfId="5036"/>
    <cellStyle name="Millares 6 5 2 2 3" xfId="5037"/>
    <cellStyle name="Millares 6 5 2 3" xfId="5038"/>
    <cellStyle name="Millares 6 5 2 3 2" xfId="5039"/>
    <cellStyle name="Millares 6 5 2 4" xfId="5040"/>
    <cellStyle name="Millares 6 5 3" xfId="5041"/>
    <cellStyle name="Millares 6 5 3 2" xfId="5042"/>
    <cellStyle name="Millares 6 5 3 2 2" xfId="5043"/>
    <cellStyle name="Millares 6 5 3 3" xfId="5044"/>
    <cellStyle name="Millares 6 5 4" xfId="5045"/>
    <cellStyle name="Millares 6 5 4 2" xfId="5046"/>
    <cellStyle name="Millares 6 5 5" xfId="5047"/>
    <cellStyle name="Millares 6 6" xfId="5048"/>
    <cellStyle name="Millares 6 6 2" xfId="5049"/>
    <cellStyle name="Millares 6 6 2 2" xfId="5050"/>
    <cellStyle name="Millares 6 6 2 2 2" xfId="5051"/>
    <cellStyle name="Millares 6 6 2 3" xfId="5052"/>
    <cellStyle name="Millares 6 6 3" xfId="5053"/>
    <cellStyle name="Millares 6 6 3 2" xfId="5054"/>
    <cellStyle name="Millares 6 6 4" xfId="5055"/>
    <cellStyle name="Millares 6 7" xfId="5056"/>
    <cellStyle name="Millares 6 7 2" xfId="5057"/>
    <cellStyle name="Millares 6 7 2 2" xfId="5058"/>
    <cellStyle name="Millares 6 7 2 2 2" xfId="5059"/>
    <cellStyle name="Millares 6 7 2 3" xfId="5060"/>
    <cellStyle name="Millares 6 7 3" xfId="5061"/>
    <cellStyle name="Millares 6 7 3 2" xfId="5062"/>
    <cellStyle name="Millares 6 7 4" xfId="5063"/>
    <cellStyle name="Millares 6 8" xfId="5064"/>
    <cellStyle name="Millares 6 8 2" xfId="5065"/>
    <cellStyle name="Millares 6 8 2 2" xfId="5066"/>
    <cellStyle name="Millares 6 8 3" xfId="5067"/>
    <cellStyle name="Millares 6 9" xfId="5068"/>
    <cellStyle name="Millares 6 9 2" xfId="5069"/>
    <cellStyle name="Millares 60" xfId="5070"/>
    <cellStyle name="Millares 60 2" xfId="5071"/>
    <cellStyle name="Millares 60 2 2" xfId="5072"/>
    <cellStyle name="Millares 60 3" xfId="5073"/>
    <cellStyle name="Millares 61" xfId="5074"/>
    <cellStyle name="Millares 61 2" xfId="5075"/>
    <cellStyle name="Millares 61 2 2" xfId="5076"/>
    <cellStyle name="Millares 61 3" xfId="5077"/>
    <cellStyle name="Millares 62" xfId="5078"/>
    <cellStyle name="Millares 62 2" xfId="5079"/>
    <cellStyle name="Millares 62 2 2" xfId="5080"/>
    <cellStyle name="Millares 62 3" xfId="5081"/>
    <cellStyle name="Millares 63" xfId="5082"/>
    <cellStyle name="Millares 63 2" xfId="5083"/>
    <cellStyle name="Millares 63 2 2" xfId="5084"/>
    <cellStyle name="Millares 63 3" xfId="5085"/>
    <cellStyle name="Millares 64" xfId="5086"/>
    <cellStyle name="Millares 64 2" xfId="5087"/>
    <cellStyle name="Millares 64 2 2" xfId="5088"/>
    <cellStyle name="Millares 64 3" xfId="5089"/>
    <cellStyle name="Millares 65" xfId="5090"/>
    <cellStyle name="Millares 65 2" xfId="5091"/>
    <cellStyle name="Millares 65 2 2" xfId="5092"/>
    <cellStyle name="Millares 65 3" xfId="5093"/>
    <cellStyle name="Millares 66" xfId="5094"/>
    <cellStyle name="Millares 66 2" xfId="5095"/>
    <cellStyle name="Millares 66 2 2" xfId="5096"/>
    <cellStyle name="Millares 66 3" xfId="5097"/>
    <cellStyle name="Millares 67" xfId="5098"/>
    <cellStyle name="Millares 67 2" xfId="5099"/>
    <cellStyle name="Millares 67 2 2" xfId="5100"/>
    <cellStyle name="Millares 67 3" xfId="5101"/>
    <cellStyle name="Millares 68" xfId="5102"/>
    <cellStyle name="Millares 68 2" xfId="5103"/>
    <cellStyle name="Millares 68 2 2" xfId="5104"/>
    <cellStyle name="Millares 68 3" xfId="5105"/>
    <cellStyle name="Millares 69" xfId="5106"/>
    <cellStyle name="Millares 69 2" xfId="5107"/>
    <cellStyle name="Millares 69 2 2" xfId="5108"/>
    <cellStyle name="Millares 69 3" xfId="5109"/>
    <cellStyle name="Millares 7" xfId="5110"/>
    <cellStyle name="Millares 7 10" xfId="5111"/>
    <cellStyle name="Millares 7 11" xfId="5112"/>
    <cellStyle name="Millares 7 12" xfId="5113"/>
    <cellStyle name="Millares 7 2" xfId="5114"/>
    <cellStyle name="Millares 7 2 2" xfId="5115"/>
    <cellStyle name="Millares 7 2 2 2" xfId="5116"/>
    <cellStyle name="Millares 7 2 2 2 2" xfId="5117"/>
    <cellStyle name="Millares 7 2 2 2 2 2" xfId="5118"/>
    <cellStyle name="Millares 7 2 2 2 2 2 2" xfId="5119"/>
    <cellStyle name="Millares 7 2 2 2 2 3" xfId="5120"/>
    <cellStyle name="Millares 7 2 2 2 3" xfId="5121"/>
    <cellStyle name="Millares 7 2 2 2 3 2" xfId="5122"/>
    <cellStyle name="Millares 7 2 2 2 4" xfId="5123"/>
    <cellStyle name="Millares 7 2 2 3" xfId="5124"/>
    <cellStyle name="Millares 7 2 2 3 2" xfId="5125"/>
    <cellStyle name="Millares 7 2 2 3 2 2" xfId="5126"/>
    <cellStyle name="Millares 7 2 2 3 3" xfId="5127"/>
    <cellStyle name="Millares 7 2 2 4" xfId="5128"/>
    <cellStyle name="Millares 7 2 2 4 2" xfId="5129"/>
    <cellStyle name="Millares 7 2 2 5" xfId="5130"/>
    <cellStyle name="Millares 7 2 3" xfId="5131"/>
    <cellStyle name="Millares 7 2 3 2" xfId="5132"/>
    <cellStyle name="Millares 7 2 3 2 2" xfId="5133"/>
    <cellStyle name="Millares 7 2 3 2 2 2" xfId="5134"/>
    <cellStyle name="Millares 7 2 3 2 3" xfId="5135"/>
    <cellStyle name="Millares 7 2 3 3" xfId="5136"/>
    <cellStyle name="Millares 7 2 3 3 2" xfId="5137"/>
    <cellStyle name="Millares 7 2 3 4" xfId="5138"/>
    <cellStyle name="Millares 7 2 4" xfId="5139"/>
    <cellStyle name="Millares 7 2 4 2" xfId="5140"/>
    <cellStyle name="Millares 7 2 4 2 2" xfId="5141"/>
    <cellStyle name="Millares 7 2 4 3" xfId="5142"/>
    <cellStyle name="Millares 7 2 5" xfId="5143"/>
    <cellStyle name="Millares 7 2 5 2" xfId="5144"/>
    <cellStyle name="Millares 7 2 6" xfId="5145"/>
    <cellStyle name="Millares 7 3" xfId="5146"/>
    <cellStyle name="Millares 7 3 2" xfId="5147"/>
    <cellStyle name="Millares 7 3 2 2" xfId="5148"/>
    <cellStyle name="Millares 7 3 2 2 2" xfId="5149"/>
    <cellStyle name="Millares 7 3 2 2 2 2" xfId="5150"/>
    <cellStyle name="Millares 7 3 2 2 2 2 2" xfId="5151"/>
    <cellStyle name="Millares 7 3 2 2 2 2 2 2" xfId="5152"/>
    <cellStyle name="Millares 7 3 2 2 2 2 3" xfId="5153"/>
    <cellStyle name="Millares 7 3 2 2 2 3" xfId="5154"/>
    <cellStyle name="Millares 7 3 2 2 2 3 2" xfId="5155"/>
    <cellStyle name="Millares 7 3 2 2 2 4" xfId="5156"/>
    <cellStyle name="Millares 7 3 2 2 3" xfId="5157"/>
    <cellStyle name="Millares 7 3 2 2 3 2" xfId="5158"/>
    <cellStyle name="Millares 7 3 2 2 3 2 2" xfId="5159"/>
    <cellStyle name="Millares 7 3 2 2 3 3" xfId="5160"/>
    <cellStyle name="Millares 7 3 2 2 4" xfId="5161"/>
    <cellStyle name="Millares 7 3 2 2 4 2" xfId="5162"/>
    <cellStyle name="Millares 7 3 2 2 5" xfId="5163"/>
    <cellStyle name="Millares 7 3 2 3" xfId="5164"/>
    <cellStyle name="Millares 7 3 2 3 2" xfId="5165"/>
    <cellStyle name="Millares 7 3 2 3 2 2" xfId="5166"/>
    <cellStyle name="Millares 7 3 2 3 2 2 2" xfId="5167"/>
    <cellStyle name="Millares 7 3 2 3 2 3" xfId="5168"/>
    <cellStyle name="Millares 7 3 2 3 3" xfId="5169"/>
    <cellStyle name="Millares 7 3 2 3 3 2" xfId="5170"/>
    <cellStyle name="Millares 7 3 2 3 4" xfId="5171"/>
    <cellStyle name="Millares 7 3 2 4" xfId="5172"/>
    <cellStyle name="Millares 7 3 2 4 2" xfId="5173"/>
    <cellStyle name="Millares 7 3 2 4 2 2" xfId="5174"/>
    <cellStyle name="Millares 7 3 2 4 3" xfId="5175"/>
    <cellStyle name="Millares 7 3 2 5" xfId="5176"/>
    <cellStyle name="Millares 7 3 2 5 2" xfId="5177"/>
    <cellStyle name="Millares 7 3 2 6" xfId="5178"/>
    <cellStyle name="Millares 7 3 3" xfId="5179"/>
    <cellStyle name="Millares 7 3 3 2" xfId="5180"/>
    <cellStyle name="Millares 7 3 3 2 2" xfId="5181"/>
    <cellStyle name="Millares 7 3 3 2 2 2" xfId="5182"/>
    <cellStyle name="Millares 7 3 3 2 3" xfId="5183"/>
    <cellStyle name="Millares 7 3 3 3" xfId="5184"/>
    <cellStyle name="Millares 7 3 3 3 2" xfId="5185"/>
    <cellStyle name="Millares 7 3 3 4" xfId="5186"/>
    <cellStyle name="Millares 7 3 4" xfId="5187"/>
    <cellStyle name="Millares 7 3 4 2" xfId="5188"/>
    <cellStyle name="Millares 7 3 4 2 2" xfId="5189"/>
    <cellStyle name="Millares 7 3 4 3" xfId="5190"/>
    <cellStyle name="Millares 7 3 5" xfId="5191"/>
    <cellStyle name="Millares 7 3 5 2" xfId="5192"/>
    <cellStyle name="Millares 7 3 6" xfId="5193"/>
    <cellStyle name="Millares 7 4" xfId="5194"/>
    <cellStyle name="Millares 7 4 2" xfId="5195"/>
    <cellStyle name="Millares 7 4 2 2" xfId="5196"/>
    <cellStyle name="Millares 7 4 2 2 2" xfId="5197"/>
    <cellStyle name="Millares 7 4 2 2 2 2" xfId="5198"/>
    <cellStyle name="Millares 7 4 2 2 2 2 2" xfId="5199"/>
    <cellStyle name="Millares 7 4 2 2 2 2 2 2" xfId="5200"/>
    <cellStyle name="Millares 7 4 2 2 2 2 3" xfId="5201"/>
    <cellStyle name="Millares 7 4 2 2 2 3" xfId="5202"/>
    <cellStyle name="Millares 7 4 2 2 2 3 2" xfId="5203"/>
    <cellStyle name="Millares 7 4 2 2 2 4" xfId="5204"/>
    <cellStyle name="Millares 7 4 2 2 3" xfId="5205"/>
    <cellStyle name="Millares 7 4 2 2 3 2" xfId="5206"/>
    <cellStyle name="Millares 7 4 2 2 3 2 2" xfId="5207"/>
    <cellStyle name="Millares 7 4 2 2 3 3" xfId="5208"/>
    <cellStyle name="Millares 7 4 2 2 4" xfId="5209"/>
    <cellStyle name="Millares 7 4 2 2 4 2" xfId="5210"/>
    <cellStyle name="Millares 7 4 2 2 5" xfId="5211"/>
    <cellStyle name="Millares 7 4 2 3" xfId="5212"/>
    <cellStyle name="Millares 7 4 2 3 2" xfId="5213"/>
    <cellStyle name="Millares 7 4 2 3 2 2" xfId="5214"/>
    <cellStyle name="Millares 7 4 2 3 2 2 2" xfId="5215"/>
    <cellStyle name="Millares 7 4 2 3 2 3" xfId="5216"/>
    <cellStyle name="Millares 7 4 2 3 3" xfId="5217"/>
    <cellStyle name="Millares 7 4 2 3 3 2" xfId="5218"/>
    <cellStyle name="Millares 7 4 2 3 4" xfId="5219"/>
    <cellStyle name="Millares 7 4 2 4" xfId="5220"/>
    <cellStyle name="Millares 7 4 2 4 2" xfId="5221"/>
    <cellStyle name="Millares 7 4 2 4 2 2" xfId="5222"/>
    <cellStyle name="Millares 7 4 2 4 3" xfId="5223"/>
    <cellStyle name="Millares 7 4 2 5" xfId="5224"/>
    <cellStyle name="Millares 7 4 2 5 2" xfId="5225"/>
    <cellStyle name="Millares 7 4 2 6" xfId="5226"/>
    <cellStyle name="Millares 7 4 3" xfId="5227"/>
    <cellStyle name="Millares 7 4 3 2" xfId="5228"/>
    <cellStyle name="Millares 7 4 3 2 2" xfId="5229"/>
    <cellStyle name="Millares 7 4 3 2 2 2" xfId="5230"/>
    <cellStyle name="Millares 7 4 3 2 2 2 2" xfId="5231"/>
    <cellStyle name="Millares 7 4 3 2 2 3" xfId="5232"/>
    <cellStyle name="Millares 7 4 3 2 3" xfId="5233"/>
    <cellStyle name="Millares 7 4 3 2 3 2" xfId="5234"/>
    <cellStyle name="Millares 7 4 3 2 4" xfId="5235"/>
    <cellStyle name="Millares 7 4 3 3" xfId="5236"/>
    <cellStyle name="Millares 7 4 3 3 2" xfId="5237"/>
    <cellStyle name="Millares 7 4 3 3 2 2" xfId="5238"/>
    <cellStyle name="Millares 7 4 3 3 3" xfId="5239"/>
    <cellStyle name="Millares 7 4 3 4" xfId="5240"/>
    <cellStyle name="Millares 7 4 3 4 2" xfId="5241"/>
    <cellStyle name="Millares 7 4 3 5" xfId="5242"/>
    <cellStyle name="Millares 7 4 4" xfId="5243"/>
    <cellStyle name="Millares 7 4 4 2" xfId="5244"/>
    <cellStyle name="Millares 7 4 4 2 2" xfId="5245"/>
    <cellStyle name="Millares 7 4 4 2 2 2" xfId="5246"/>
    <cellStyle name="Millares 7 4 4 2 3" xfId="5247"/>
    <cellStyle name="Millares 7 4 4 3" xfId="5248"/>
    <cellStyle name="Millares 7 4 4 3 2" xfId="5249"/>
    <cellStyle name="Millares 7 4 4 4" xfId="5250"/>
    <cellStyle name="Millares 7 4 5" xfId="5251"/>
    <cellStyle name="Millares 7 4 5 2" xfId="5252"/>
    <cellStyle name="Millares 7 4 5 2 2" xfId="5253"/>
    <cellStyle name="Millares 7 4 5 3" xfId="5254"/>
    <cellStyle name="Millares 7 4 6" xfId="5255"/>
    <cellStyle name="Millares 7 4 6 2" xfId="5256"/>
    <cellStyle name="Millares 7 4 7" xfId="5257"/>
    <cellStyle name="Millares 7 5" xfId="5258"/>
    <cellStyle name="Millares 7 5 2" xfId="5259"/>
    <cellStyle name="Millares 7 5 2 2" xfId="5260"/>
    <cellStyle name="Millares 7 5 2 2 2" xfId="5261"/>
    <cellStyle name="Millares 7 5 2 2 2 2" xfId="5262"/>
    <cellStyle name="Millares 7 5 2 2 3" xfId="5263"/>
    <cellStyle name="Millares 7 5 2 3" xfId="5264"/>
    <cellStyle name="Millares 7 5 2 3 2" xfId="5265"/>
    <cellStyle name="Millares 7 5 2 4" xfId="5266"/>
    <cellStyle name="Millares 7 5 3" xfId="5267"/>
    <cellStyle name="Millares 7 5 3 2" xfId="5268"/>
    <cellStyle name="Millares 7 5 3 2 2" xfId="5269"/>
    <cellStyle name="Millares 7 5 3 3" xfId="5270"/>
    <cellStyle name="Millares 7 5 4" xfId="5271"/>
    <cellStyle name="Millares 7 5 4 2" xfId="5272"/>
    <cellStyle name="Millares 7 5 5" xfId="5273"/>
    <cellStyle name="Millares 7 6" xfId="5274"/>
    <cellStyle name="Millares 7 6 2" xfId="5275"/>
    <cellStyle name="Millares 7 6 2 2" xfId="5276"/>
    <cellStyle name="Millares 7 6 2 2 2" xfId="5277"/>
    <cellStyle name="Millares 7 6 2 3" xfId="5278"/>
    <cellStyle name="Millares 7 6 3" xfId="5279"/>
    <cellStyle name="Millares 7 6 3 2" xfId="5280"/>
    <cellStyle name="Millares 7 6 4" xfId="5281"/>
    <cellStyle name="Millares 7 7" xfId="5282"/>
    <cellStyle name="Millares 7 7 2" xfId="5283"/>
    <cellStyle name="Millares 7 7 2 2" xfId="5284"/>
    <cellStyle name="Millares 7 7 2 2 2" xfId="5285"/>
    <cellStyle name="Millares 7 7 2 3" xfId="5286"/>
    <cellStyle name="Millares 7 7 3" xfId="5287"/>
    <cellStyle name="Millares 7 7 3 2" xfId="5288"/>
    <cellStyle name="Millares 7 7 4" xfId="5289"/>
    <cellStyle name="Millares 7 8" xfId="5290"/>
    <cellStyle name="Millares 7 8 2" xfId="5291"/>
    <cellStyle name="Millares 7 8 2 2" xfId="5292"/>
    <cellStyle name="Millares 7 8 3" xfId="5293"/>
    <cellStyle name="Millares 7 9" xfId="5294"/>
    <cellStyle name="Millares 7 9 2" xfId="5295"/>
    <cellStyle name="Millares 70" xfId="5296"/>
    <cellStyle name="Millares 70 2" xfId="5297"/>
    <cellStyle name="Millares 70 2 2" xfId="5298"/>
    <cellStyle name="Millares 70 3" xfId="5299"/>
    <cellStyle name="Millares 71" xfId="5300"/>
    <cellStyle name="Millares 71 2" xfId="5301"/>
    <cellStyle name="Millares 71 2 2" xfId="5302"/>
    <cellStyle name="Millares 71 3" xfId="5303"/>
    <cellStyle name="Millares 72" xfId="5304"/>
    <cellStyle name="Millares 72 2" xfId="5305"/>
    <cellStyle name="Millares 72 2 2" xfId="5306"/>
    <cellStyle name="Millares 72 3" xfId="5307"/>
    <cellStyle name="Millares 73" xfId="5308"/>
    <cellStyle name="Millares 73 2" xfId="5309"/>
    <cellStyle name="Millares 73 2 2" xfId="5310"/>
    <cellStyle name="Millares 73 3" xfId="5311"/>
    <cellStyle name="Millares 74" xfId="5312"/>
    <cellStyle name="Millares 74 2" xfId="5313"/>
    <cellStyle name="Millares 74 2 2" xfId="5314"/>
    <cellStyle name="Millares 74 3" xfId="5315"/>
    <cellStyle name="Millares 75" xfId="5316"/>
    <cellStyle name="Millares 75 2" xfId="5317"/>
    <cellStyle name="Millares 75 2 2" xfId="5318"/>
    <cellStyle name="Millares 75 3" xfId="5319"/>
    <cellStyle name="Millares 76" xfId="5320"/>
    <cellStyle name="Millares 76 2" xfId="5321"/>
    <cellStyle name="Millares 76 2 2" xfId="5322"/>
    <cellStyle name="Millares 76 3" xfId="5323"/>
    <cellStyle name="Millares 77" xfId="5324"/>
    <cellStyle name="Millares 77 2" xfId="5325"/>
    <cellStyle name="Millares 77 2 2" xfId="5326"/>
    <cellStyle name="Millares 77 3" xfId="5327"/>
    <cellStyle name="Millares 78" xfId="5328"/>
    <cellStyle name="Millares 78 2" xfId="5329"/>
    <cellStyle name="Millares 78 2 2" xfId="5330"/>
    <cellStyle name="Millares 78 3" xfId="5331"/>
    <cellStyle name="Millares 79" xfId="5332"/>
    <cellStyle name="Millares 79 2" xfId="5333"/>
    <cellStyle name="Millares 79 2 2" xfId="5334"/>
    <cellStyle name="Millares 79 3" xfId="5335"/>
    <cellStyle name="Millares 8" xfId="5336"/>
    <cellStyle name="Millares 8 10" xfId="5337"/>
    <cellStyle name="Millares 8 2" xfId="5338"/>
    <cellStyle name="Millares 8 2 2" xfId="5339"/>
    <cellStyle name="Millares 8 2 2 2" xfId="5340"/>
    <cellStyle name="Millares 8 2 2 2 2" xfId="5341"/>
    <cellStyle name="Millares 8 2 2 2 2 2" xfId="5342"/>
    <cellStyle name="Millares 8 2 2 2 2 2 2" xfId="5343"/>
    <cellStyle name="Millares 8 2 2 2 2 3" xfId="5344"/>
    <cellStyle name="Millares 8 2 2 2 3" xfId="5345"/>
    <cellStyle name="Millares 8 2 2 2 3 2" xfId="5346"/>
    <cellStyle name="Millares 8 2 2 2 4" xfId="5347"/>
    <cellStyle name="Millares 8 2 2 3" xfId="5348"/>
    <cellStyle name="Millares 8 2 2 3 2" xfId="5349"/>
    <cellStyle name="Millares 8 2 2 3 2 2" xfId="5350"/>
    <cellStyle name="Millares 8 2 2 3 3" xfId="5351"/>
    <cellStyle name="Millares 8 2 2 4" xfId="5352"/>
    <cellStyle name="Millares 8 2 2 4 2" xfId="5353"/>
    <cellStyle name="Millares 8 2 2 5" xfId="5354"/>
    <cellStyle name="Millares 8 2 3" xfId="5355"/>
    <cellStyle name="Millares 8 2 3 2" xfId="5356"/>
    <cellStyle name="Millares 8 2 3 2 2" xfId="5357"/>
    <cellStyle name="Millares 8 2 3 2 2 2" xfId="5358"/>
    <cellStyle name="Millares 8 2 3 2 3" xfId="5359"/>
    <cellStyle name="Millares 8 2 3 3" xfId="5360"/>
    <cellStyle name="Millares 8 2 3 3 2" xfId="5361"/>
    <cellStyle name="Millares 8 2 3 4" xfId="5362"/>
    <cellStyle name="Millares 8 2 4" xfId="5363"/>
    <cellStyle name="Millares 8 2 4 2" xfId="5364"/>
    <cellStyle name="Millares 8 2 4 2 2" xfId="5365"/>
    <cellStyle name="Millares 8 2 4 3" xfId="5366"/>
    <cellStyle name="Millares 8 2 5" xfId="5367"/>
    <cellStyle name="Millares 8 2 5 2" xfId="5368"/>
    <cellStyle name="Millares 8 2 6" xfId="5369"/>
    <cellStyle name="Millares 8 3" xfId="5370"/>
    <cellStyle name="Millares 8 3 2" xfId="5371"/>
    <cellStyle name="Millares 8 3 2 2" xfId="5372"/>
    <cellStyle name="Millares 8 3 2 2 2" xfId="5373"/>
    <cellStyle name="Millares 8 3 2 2 2 2" xfId="5374"/>
    <cellStyle name="Millares 8 3 2 2 2 2 2" xfId="5375"/>
    <cellStyle name="Millares 8 3 2 2 2 2 2 2" xfId="5376"/>
    <cellStyle name="Millares 8 3 2 2 2 2 3" xfId="5377"/>
    <cellStyle name="Millares 8 3 2 2 2 3" xfId="5378"/>
    <cellStyle name="Millares 8 3 2 2 2 3 2" xfId="5379"/>
    <cellStyle name="Millares 8 3 2 2 2 4" xfId="5380"/>
    <cellStyle name="Millares 8 3 2 2 3" xfId="5381"/>
    <cellStyle name="Millares 8 3 2 2 3 2" xfId="5382"/>
    <cellStyle name="Millares 8 3 2 2 3 2 2" xfId="5383"/>
    <cellStyle name="Millares 8 3 2 2 3 3" xfId="5384"/>
    <cellStyle name="Millares 8 3 2 2 4" xfId="5385"/>
    <cellStyle name="Millares 8 3 2 2 4 2" xfId="5386"/>
    <cellStyle name="Millares 8 3 2 2 5" xfId="5387"/>
    <cellStyle name="Millares 8 3 2 3" xfId="5388"/>
    <cellStyle name="Millares 8 3 2 3 2" xfId="5389"/>
    <cellStyle name="Millares 8 3 2 3 2 2" xfId="5390"/>
    <cellStyle name="Millares 8 3 2 3 2 2 2" xfId="5391"/>
    <cellStyle name="Millares 8 3 2 3 2 3" xfId="5392"/>
    <cellStyle name="Millares 8 3 2 3 3" xfId="5393"/>
    <cellStyle name="Millares 8 3 2 3 3 2" xfId="5394"/>
    <cellStyle name="Millares 8 3 2 3 4" xfId="5395"/>
    <cellStyle name="Millares 8 3 2 4" xfId="5396"/>
    <cellStyle name="Millares 8 3 2 4 2" xfId="5397"/>
    <cellStyle name="Millares 8 3 2 4 2 2" xfId="5398"/>
    <cellStyle name="Millares 8 3 2 4 3" xfId="5399"/>
    <cellStyle name="Millares 8 3 2 5" xfId="5400"/>
    <cellStyle name="Millares 8 3 2 5 2" xfId="5401"/>
    <cellStyle name="Millares 8 3 2 6" xfId="5402"/>
    <cellStyle name="Millares 8 3 3" xfId="5403"/>
    <cellStyle name="Millares 8 3 3 2" xfId="5404"/>
    <cellStyle name="Millares 8 3 3 2 2" xfId="5405"/>
    <cellStyle name="Millares 8 3 3 2 2 2" xfId="5406"/>
    <cellStyle name="Millares 8 3 3 2 3" xfId="5407"/>
    <cellStyle name="Millares 8 3 3 3" xfId="5408"/>
    <cellStyle name="Millares 8 3 3 3 2" xfId="5409"/>
    <cellStyle name="Millares 8 3 3 4" xfId="5410"/>
    <cellStyle name="Millares 8 3 4" xfId="5411"/>
    <cellStyle name="Millares 8 3 4 2" xfId="5412"/>
    <cellStyle name="Millares 8 3 4 2 2" xfId="5413"/>
    <cellStyle name="Millares 8 3 4 3" xfId="5414"/>
    <cellStyle name="Millares 8 3 5" xfId="5415"/>
    <cellStyle name="Millares 8 3 5 2" xfId="5416"/>
    <cellStyle name="Millares 8 3 6" xfId="5417"/>
    <cellStyle name="Millares 8 4" xfId="5418"/>
    <cellStyle name="Millares 8 4 2" xfId="5419"/>
    <cellStyle name="Millares 8 4 2 2" xfId="5420"/>
    <cellStyle name="Millares 8 4 2 2 2" xfId="5421"/>
    <cellStyle name="Millares 8 4 2 2 2 2" xfId="5422"/>
    <cellStyle name="Millares 8 4 2 2 2 2 2" xfId="5423"/>
    <cellStyle name="Millares 8 4 2 2 2 2 2 2" xfId="5424"/>
    <cellStyle name="Millares 8 4 2 2 2 2 3" xfId="5425"/>
    <cellStyle name="Millares 8 4 2 2 2 3" xfId="5426"/>
    <cellStyle name="Millares 8 4 2 2 2 3 2" xfId="5427"/>
    <cellStyle name="Millares 8 4 2 2 2 4" xfId="5428"/>
    <cellStyle name="Millares 8 4 2 2 3" xfId="5429"/>
    <cellStyle name="Millares 8 4 2 2 3 2" xfId="5430"/>
    <cellStyle name="Millares 8 4 2 2 3 2 2" xfId="5431"/>
    <cellStyle name="Millares 8 4 2 2 3 3" xfId="5432"/>
    <cellStyle name="Millares 8 4 2 2 4" xfId="5433"/>
    <cellStyle name="Millares 8 4 2 2 4 2" xfId="5434"/>
    <cellStyle name="Millares 8 4 2 2 5" xfId="5435"/>
    <cellStyle name="Millares 8 4 2 3" xfId="5436"/>
    <cellStyle name="Millares 8 4 2 3 2" xfId="5437"/>
    <cellStyle name="Millares 8 4 2 3 2 2" xfId="5438"/>
    <cellStyle name="Millares 8 4 2 3 2 2 2" xfId="5439"/>
    <cellStyle name="Millares 8 4 2 3 2 3" xfId="5440"/>
    <cellStyle name="Millares 8 4 2 3 3" xfId="5441"/>
    <cellStyle name="Millares 8 4 2 3 3 2" xfId="5442"/>
    <cellStyle name="Millares 8 4 2 3 4" xfId="5443"/>
    <cellStyle name="Millares 8 4 2 4" xfId="5444"/>
    <cellStyle name="Millares 8 4 2 4 2" xfId="5445"/>
    <cellStyle name="Millares 8 4 2 4 2 2" xfId="5446"/>
    <cellStyle name="Millares 8 4 2 4 3" xfId="5447"/>
    <cellStyle name="Millares 8 4 2 5" xfId="5448"/>
    <cellStyle name="Millares 8 4 2 5 2" xfId="5449"/>
    <cellStyle name="Millares 8 4 2 6" xfId="5450"/>
    <cellStyle name="Millares 8 4 3" xfId="5451"/>
    <cellStyle name="Millares 8 4 3 2" xfId="5452"/>
    <cellStyle name="Millares 8 4 3 2 2" xfId="5453"/>
    <cellStyle name="Millares 8 4 3 2 2 2" xfId="5454"/>
    <cellStyle name="Millares 8 4 3 2 2 2 2" xfId="5455"/>
    <cellStyle name="Millares 8 4 3 2 2 3" xfId="5456"/>
    <cellStyle name="Millares 8 4 3 2 3" xfId="5457"/>
    <cellStyle name="Millares 8 4 3 2 3 2" xfId="5458"/>
    <cellStyle name="Millares 8 4 3 2 4" xfId="5459"/>
    <cellStyle name="Millares 8 4 3 3" xfId="5460"/>
    <cellStyle name="Millares 8 4 3 3 2" xfId="5461"/>
    <cellStyle name="Millares 8 4 3 3 2 2" xfId="5462"/>
    <cellStyle name="Millares 8 4 3 3 3" xfId="5463"/>
    <cellStyle name="Millares 8 4 3 4" xfId="5464"/>
    <cellStyle name="Millares 8 4 3 4 2" xfId="5465"/>
    <cellStyle name="Millares 8 4 3 5" xfId="5466"/>
    <cellStyle name="Millares 8 4 4" xfId="5467"/>
    <cellStyle name="Millares 8 4 4 2" xfId="5468"/>
    <cellStyle name="Millares 8 4 4 2 2" xfId="5469"/>
    <cellStyle name="Millares 8 4 4 2 2 2" xfId="5470"/>
    <cellStyle name="Millares 8 4 4 2 3" xfId="5471"/>
    <cellStyle name="Millares 8 4 4 3" xfId="5472"/>
    <cellStyle name="Millares 8 4 4 3 2" xfId="5473"/>
    <cellStyle name="Millares 8 4 4 4" xfId="5474"/>
    <cellStyle name="Millares 8 4 5" xfId="5475"/>
    <cellStyle name="Millares 8 4 5 2" xfId="5476"/>
    <cellStyle name="Millares 8 4 5 2 2" xfId="5477"/>
    <cellStyle name="Millares 8 4 5 3" xfId="5478"/>
    <cellStyle name="Millares 8 4 6" xfId="5479"/>
    <cellStyle name="Millares 8 4 6 2" xfId="5480"/>
    <cellStyle name="Millares 8 4 7" xfId="5481"/>
    <cellStyle name="Millares 8 5" xfId="5482"/>
    <cellStyle name="Millares 8 5 2" xfId="5483"/>
    <cellStyle name="Millares 8 5 2 2" xfId="5484"/>
    <cellStyle name="Millares 8 5 2 2 2" xfId="5485"/>
    <cellStyle name="Millares 8 5 2 2 2 2" xfId="5486"/>
    <cellStyle name="Millares 8 5 2 2 3" xfId="5487"/>
    <cellStyle name="Millares 8 5 2 3" xfId="5488"/>
    <cellStyle name="Millares 8 5 2 3 2" xfId="5489"/>
    <cellStyle name="Millares 8 5 2 4" xfId="5490"/>
    <cellStyle name="Millares 8 5 3" xfId="5491"/>
    <cellStyle name="Millares 8 5 3 2" xfId="5492"/>
    <cellStyle name="Millares 8 5 3 2 2" xfId="5493"/>
    <cellStyle name="Millares 8 5 3 3" xfId="5494"/>
    <cellStyle name="Millares 8 5 4" xfId="5495"/>
    <cellStyle name="Millares 8 5 4 2" xfId="5496"/>
    <cellStyle name="Millares 8 5 5" xfId="5497"/>
    <cellStyle name="Millares 8 6" xfId="5498"/>
    <cellStyle name="Millares 8 6 2" xfId="5499"/>
    <cellStyle name="Millares 8 6 2 2" xfId="5500"/>
    <cellStyle name="Millares 8 6 2 2 2" xfId="5501"/>
    <cellStyle name="Millares 8 6 2 3" xfId="5502"/>
    <cellStyle name="Millares 8 6 3" xfId="5503"/>
    <cellStyle name="Millares 8 6 3 2" xfId="5504"/>
    <cellStyle name="Millares 8 6 4" xfId="5505"/>
    <cellStyle name="Millares 8 7" xfId="5506"/>
    <cellStyle name="Millares 8 7 2" xfId="5507"/>
    <cellStyle name="Millares 8 7 2 2" xfId="5508"/>
    <cellStyle name="Millares 8 7 2 2 2" xfId="5509"/>
    <cellStyle name="Millares 8 7 2 3" xfId="5510"/>
    <cellStyle name="Millares 8 7 3" xfId="5511"/>
    <cellStyle name="Millares 8 7 3 2" xfId="5512"/>
    <cellStyle name="Millares 8 7 4" xfId="5513"/>
    <cellStyle name="Millares 8 8" xfId="5514"/>
    <cellStyle name="Millares 8 8 2" xfId="5515"/>
    <cellStyle name="Millares 8 8 2 2" xfId="5516"/>
    <cellStyle name="Millares 8 8 3" xfId="5517"/>
    <cellStyle name="Millares 8 9" xfId="5518"/>
    <cellStyle name="Millares 8 9 2" xfId="5519"/>
    <cellStyle name="Millares 80" xfId="5520"/>
    <cellStyle name="Millares 80 2" xfId="5521"/>
    <cellStyle name="Millares 80 2 2" xfId="5522"/>
    <cellStyle name="Millares 80 3" xfId="5523"/>
    <cellStyle name="Millares 81" xfId="5524"/>
    <cellStyle name="Millares 81 2" xfId="5525"/>
    <cellStyle name="Millares 81 2 2" xfId="5526"/>
    <cellStyle name="Millares 81 3" xfId="5527"/>
    <cellStyle name="Millares 82" xfId="5528"/>
    <cellStyle name="Millares 82 2" xfId="5529"/>
    <cellStyle name="Millares 82 2 2" xfId="5530"/>
    <cellStyle name="Millares 82 3" xfId="5531"/>
    <cellStyle name="Millares 83" xfId="5532"/>
    <cellStyle name="Millares 83 2" xfId="5533"/>
    <cellStyle name="Millares 83 2 2" xfId="5534"/>
    <cellStyle name="Millares 83 3" xfId="5535"/>
    <cellStyle name="Millares 84" xfId="5536"/>
    <cellStyle name="Millares 84 2" xfId="5537"/>
    <cellStyle name="Millares 84 2 2" xfId="5538"/>
    <cellStyle name="Millares 84 3" xfId="5539"/>
    <cellStyle name="Millares 85" xfId="5540"/>
    <cellStyle name="Millares 85 2" xfId="5541"/>
    <cellStyle name="Millares 85 2 2" xfId="5542"/>
    <cellStyle name="Millares 85 3" xfId="5543"/>
    <cellStyle name="Millares 86" xfId="5544"/>
    <cellStyle name="Millares 86 2" xfId="5545"/>
    <cellStyle name="Millares 86 2 2" xfId="5546"/>
    <cellStyle name="Millares 86 3" xfId="5547"/>
    <cellStyle name="Millares 87" xfId="5548"/>
    <cellStyle name="Millares 87 2" xfId="5549"/>
    <cellStyle name="Millares 87 2 2" xfId="5550"/>
    <cellStyle name="Millares 87 3" xfId="5551"/>
    <cellStyle name="Millares 88" xfId="5552"/>
    <cellStyle name="Millares 88 2" xfId="5553"/>
    <cellStyle name="Millares 88 2 2" xfId="5554"/>
    <cellStyle name="Millares 88 3" xfId="5555"/>
    <cellStyle name="Millares 89" xfId="5556"/>
    <cellStyle name="Millares 89 2" xfId="5557"/>
    <cellStyle name="Millares 9" xfId="5558"/>
    <cellStyle name="Millares 9 10" xfId="5559"/>
    <cellStyle name="Millares 9 2" xfId="5560"/>
    <cellStyle name="Millares 9 2 2" xfId="5561"/>
    <cellStyle name="Millares 9 2 2 2" xfId="5562"/>
    <cellStyle name="Millares 9 2 2 2 2" xfId="5563"/>
    <cellStyle name="Millares 9 2 2 2 2 2" xfId="5564"/>
    <cellStyle name="Millares 9 2 2 2 3" xfId="5565"/>
    <cellStyle name="Millares 9 2 2 3" xfId="5566"/>
    <cellStyle name="Millares 9 2 2 3 2" xfId="5567"/>
    <cellStyle name="Millares 9 2 2 4" xfId="5568"/>
    <cellStyle name="Millares 9 2 3" xfId="5569"/>
    <cellStyle name="Millares 9 2 3 2" xfId="5570"/>
    <cellStyle name="Millares 9 2 3 2 2" xfId="5571"/>
    <cellStyle name="Millares 9 2 3 2 2 2" xfId="5572"/>
    <cellStyle name="Millares 9 2 3 2 3" xfId="5573"/>
    <cellStyle name="Millares 9 2 3 3" xfId="5574"/>
    <cellStyle name="Millares 9 2 3 3 2" xfId="5575"/>
    <cellStyle name="Millares 9 2 3 4" xfId="5576"/>
    <cellStyle name="Millares 9 2 4" xfId="5577"/>
    <cellStyle name="Millares 9 2 4 2" xfId="5578"/>
    <cellStyle name="Millares 9 2 4 2 2" xfId="5579"/>
    <cellStyle name="Millares 9 2 4 2 2 2" xfId="5580"/>
    <cellStyle name="Millares 9 2 4 2 3" xfId="5581"/>
    <cellStyle name="Millares 9 2 4 3" xfId="5582"/>
    <cellStyle name="Millares 9 2 4 3 2" xfId="5583"/>
    <cellStyle name="Millares 9 2 4 4" xfId="5584"/>
    <cellStyle name="Millares 9 2 5" xfId="5585"/>
    <cellStyle name="Millares 9 2 5 2" xfId="5586"/>
    <cellStyle name="Millares 9 2 5 2 2" xfId="5587"/>
    <cellStyle name="Millares 9 2 5 3" xfId="5588"/>
    <cellStyle name="Millares 9 2 6" xfId="5589"/>
    <cellStyle name="Millares 9 2 6 2" xfId="5590"/>
    <cellStyle name="Millares 9 2 7" xfId="5591"/>
    <cellStyle name="Millares 9 3" xfId="5592"/>
    <cellStyle name="Millares 9 3 2" xfId="5593"/>
    <cellStyle name="Millares 9 3 2 2" xfId="5594"/>
    <cellStyle name="Millares 9 3 2 2 2" xfId="5595"/>
    <cellStyle name="Millares 9 3 2 2 2 2" xfId="5596"/>
    <cellStyle name="Millares 9 3 2 2 3" xfId="5597"/>
    <cellStyle name="Millares 9 3 2 3" xfId="5598"/>
    <cellStyle name="Millares 9 3 2 3 2" xfId="5599"/>
    <cellStyle name="Millares 9 3 2 4" xfId="5600"/>
    <cellStyle name="Millares 9 3 3" xfId="5601"/>
    <cellStyle name="Millares 9 3 3 2" xfId="5602"/>
    <cellStyle name="Millares 9 3 3 2 2" xfId="5603"/>
    <cellStyle name="Millares 9 3 3 2 2 2" xfId="5604"/>
    <cellStyle name="Millares 9 3 3 2 3" xfId="5605"/>
    <cellStyle name="Millares 9 3 3 3" xfId="5606"/>
    <cellStyle name="Millares 9 3 3 3 2" xfId="5607"/>
    <cellStyle name="Millares 9 3 3 4" xfId="5608"/>
    <cellStyle name="Millares 9 3 4" xfId="5609"/>
    <cellStyle name="Millares 9 3 4 2" xfId="5610"/>
    <cellStyle name="Millares 9 3 4 2 2" xfId="5611"/>
    <cellStyle name="Millares 9 3 4 3" xfId="5612"/>
    <cellStyle name="Millares 9 3 5" xfId="5613"/>
    <cellStyle name="Millares 9 3 5 2" xfId="5614"/>
    <cellStyle name="Millares 9 3 6" xfId="5615"/>
    <cellStyle name="Millares 9 4" xfId="5616"/>
    <cellStyle name="Millares 9 4 2" xfId="5617"/>
    <cellStyle name="Millares 9 4 2 2" xfId="5618"/>
    <cellStyle name="Millares 9 4 2 2 2" xfId="5619"/>
    <cellStyle name="Millares 9 4 2 3" xfId="5620"/>
    <cellStyle name="Millares 9 4 3" xfId="5621"/>
    <cellStyle name="Millares 9 4 3 2" xfId="5622"/>
    <cellStyle name="Millares 9 4 4" xfId="5623"/>
    <cellStyle name="Millares 9 5" xfId="5624"/>
    <cellStyle name="Millares 9 5 2" xfId="5625"/>
    <cellStyle name="Millares 9 5 2 2" xfId="5626"/>
    <cellStyle name="Millares 9 5 2 2 2" xfId="5627"/>
    <cellStyle name="Millares 9 5 2 3" xfId="5628"/>
    <cellStyle name="Millares 9 5 3" xfId="5629"/>
    <cellStyle name="Millares 9 5 3 2" xfId="5630"/>
    <cellStyle name="Millares 9 5 4" xfId="5631"/>
    <cellStyle name="Millares 9 6" xfId="5632"/>
    <cellStyle name="Millares 9 6 2" xfId="5633"/>
    <cellStyle name="Millares 9 6 2 2" xfId="5634"/>
    <cellStyle name="Millares 9 6 2 2 2" xfId="5635"/>
    <cellStyle name="Millares 9 6 2 3" xfId="5636"/>
    <cellStyle name="Millares 9 6 3" xfId="5637"/>
    <cellStyle name="Millares 9 6 3 2" xfId="5638"/>
    <cellStyle name="Millares 9 6 4" xfId="5639"/>
    <cellStyle name="Millares 9 7" xfId="5640"/>
    <cellStyle name="Millares 9 7 2" xfId="5641"/>
    <cellStyle name="Millares 9 7 2 2" xfId="5642"/>
    <cellStyle name="Millares 9 7 3" xfId="5643"/>
    <cellStyle name="Millares 9 8" xfId="5644"/>
    <cellStyle name="Millares 9 8 2" xfId="5645"/>
    <cellStyle name="Millares 9 8 2 2" xfId="5646"/>
    <cellStyle name="Millares 9 8 3" xfId="5647"/>
    <cellStyle name="Millares 9 9" xfId="5648"/>
    <cellStyle name="Millares 9 9 2" xfId="5649"/>
    <cellStyle name="Millares 90" xfId="5650"/>
    <cellStyle name="Millares 90 2" xfId="5651"/>
    <cellStyle name="Millares 91" xfId="5652"/>
    <cellStyle name="Millares 91 2" xfId="5653"/>
    <cellStyle name="Millares 92" xfId="5654"/>
    <cellStyle name="Millares 92 2" xfId="5655"/>
    <cellStyle name="Millares 93" xfId="5656"/>
    <cellStyle name="Millares 93 2" xfId="5657"/>
    <cellStyle name="Millares 94" xfId="5658"/>
    <cellStyle name="Millares 94 2" xfId="5659"/>
    <cellStyle name="Millares 95" xfId="5660"/>
    <cellStyle name="Millares 95 2" xfId="5661"/>
    <cellStyle name="Millares 96" xfId="5662"/>
    <cellStyle name="Millares 97" xfId="5663"/>
    <cellStyle name="Millares 98" xfId="5664"/>
    <cellStyle name="Millares 99" xfId="5665"/>
    <cellStyle name="Moneda" xfId="2" builtinId="4"/>
    <cellStyle name="Moneda [0]" xfId="6" builtinId="7"/>
    <cellStyle name="Moneda [0] 10" xfId="5666"/>
    <cellStyle name="Moneda [0] 2" xfId="5667"/>
    <cellStyle name="Moneda [0] 2 2" xfId="5668"/>
    <cellStyle name="Moneda [0] 2 3" xfId="5669"/>
    <cellStyle name="Moneda [0] 2 4" xfId="5670"/>
    <cellStyle name="Moneda [0] 3" xfId="5671"/>
    <cellStyle name="Moneda [0] 3 2" xfId="5672"/>
    <cellStyle name="Moneda [0] 4" xfId="5"/>
    <cellStyle name="Moneda [0] 5" xfId="5673"/>
    <cellStyle name="Moneda [0] 6" xfId="5674"/>
    <cellStyle name="Moneda [0] 7" xfId="5675"/>
    <cellStyle name="Moneda [0] 8" xfId="5676"/>
    <cellStyle name="Moneda [0] 9" xfId="5677"/>
    <cellStyle name="Moneda 10" xfId="5678"/>
    <cellStyle name="Moneda 10 2" xfId="5679"/>
    <cellStyle name="Moneda 11" xfId="5680"/>
    <cellStyle name="Moneda 11 2" xfId="5681"/>
    <cellStyle name="Moneda 12" xfId="5682"/>
    <cellStyle name="Moneda 13" xfId="5683"/>
    <cellStyle name="Moneda 14" xfId="5684"/>
    <cellStyle name="Moneda 15" xfId="5685"/>
    <cellStyle name="Moneda 16" xfId="5686"/>
    <cellStyle name="Moneda 17" xfId="5687"/>
    <cellStyle name="Moneda 18" xfId="5688"/>
    <cellStyle name="Moneda 19" xfId="5689"/>
    <cellStyle name="Moneda 19 2" xfId="5690"/>
    <cellStyle name="Moneda 19 2 2" xfId="5691"/>
    <cellStyle name="Moneda 19 2 2 2" xfId="5692"/>
    <cellStyle name="Moneda 19 2 2 2 2" xfId="5693"/>
    <cellStyle name="Moneda 19 2 2 2 2 2" xfId="5694"/>
    <cellStyle name="Moneda 19 2 2 2 3" xfId="5695"/>
    <cellStyle name="Moneda 19 2 2 3" xfId="5696"/>
    <cellStyle name="Moneda 19 2 2 3 2" xfId="5697"/>
    <cellStyle name="Moneda 19 2 2 4" xfId="5698"/>
    <cellStyle name="Moneda 19 2 3" xfId="5699"/>
    <cellStyle name="Moneda 19 2 3 2" xfId="5700"/>
    <cellStyle name="Moneda 19 2 3 2 2" xfId="5701"/>
    <cellStyle name="Moneda 19 2 3 3" xfId="5702"/>
    <cellStyle name="Moneda 19 2 4" xfId="5703"/>
    <cellStyle name="Moneda 19 2 4 2" xfId="5704"/>
    <cellStyle name="Moneda 19 2 5" xfId="5705"/>
    <cellStyle name="Moneda 19 3" xfId="5706"/>
    <cellStyle name="Moneda 19 3 2" xfId="5707"/>
    <cellStyle name="Moneda 19 3 2 2" xfId="5708"/>
    <cellStyle name="Moneda 19 3 2 2 2" xfId="5709"/>
    <cellStyle name="Moneda 19 3 2 3" xfId="5710"/>
    <cellStyle name="Moneda 19 3 3" xfId="5711"/>
    <cellStyle name="Moneda 19 3 3 2" xfId="5712"/>
    <cellStyle name="Moneda 19 3 4" xfId="5713"/>
    <cellStyle name="Moneda 19 4" xfId="5714"/>
    <cellStyle name="Moneda 19 4 2" xfId="5715"/>
    <cellStyle name="Moneda 19 4 2 2" xfId="5716"/>
    <cellStyle name="Moneda 19 4 3" xfId="5717"/>
    <cellStyle name="Moneda 19 5" xfId="5718"/>
    <cellStyle name="Moneda 19 5 2" xfId="5719"/>
    <cellStyle name="Moneda 19 6" xfId="5720"/>
    <cellStyle name="Moneda 2" xfId="5721"/>
    <cellStyle name="Moneda 2 11" xfId="5722"/>
    <cellStyle name="Moneda 2 18" xfId="5723"/>
    <cellStyle name="Moneda 2 18 2" xfId="5724"/>
    <cellStyle name="Moneda 2 2" xfId="5725"/>
    <cellStyle name="Moneda 2 3" xfId="5726"/>
    <cellStyle name="Moneda 2 3 2" xfId="5727"/>
    <cellStyle name="Moneda 2 3 3" xfId="5728"/>
    <cellStyle name="Moneda 2 4" xfId="5729"/>
    <cellStyle name="Moneda 2 5" xfId="5730"/>
    <cellStyle name="Moneda 2 6" xfId="5731"/>
    <cellStyle name="Moneda 20" xfId="5732"/>
    <cellStyle name="Moneda 20 2" xfId="5733"/>
    <cellStyle name="Moneda 20 2 2" xfId="5734"/>
    <cellStyle name="Moneda 20 2 2 2" xfId="5735"/>
    <cellStyle name="Moneda 20 2 2 2 2" xfId="5736"/>
    <cellStyle name="Moneda 20 2 2 2 2 2" xfId="5737"/>
    <cellStyle name="Moneda 20 2 2 2 3" xfId="5738"/>
    <cellStyle name="Moneda 20 2 2 3" xfId="5739"/>
    <cellStyle name="Moneda 20 2 2 3 2" xfId="5740"/>
    <cellStyle name="Moneda 20 2 2 4" xfId="5741"/>
    <cellStyle name="Moneda 20 2 3" xfId="5742"/>
    <cellStyle name="Moneda 20 2 3 2" xfId="5743"/>
    <cellStyle name="Moneda 20 2 3 2 2" xfId="5744"/>
    <cellStyle name="Moneda 20 2 3 3" xfId="5745"/>
    <cellStyle name="Moneda 20 2 4" xfId="5746"/>
    <cellStyle name="Moneda 20 2 4 2" xfId="5747"/>
    <cellStyle name="Moneda 20 2 5" xfId="5748"/>
    <cellStyle name="Moneda 20 3" xfId="5749"/>
    <cellStyle name="Moneda 20 3 2" xfId="5750"/>
    <cellStyle name="Moneda 20 3 2 2" xfId="5751"/>
    <cellStyle name="Moneda 20 3 2 2 2" xfId="5752"/>
    <cellStyle name="Moneda 20 3 2 3" xfId="5753"/>
    <cellStyle name="Moneda 20 3 3" xfId="5754"/>
    <cellStyle name="Moneda 20 3 3 2" xfId="5755"/>
    <cellStyle name="Moneda 20 3 4" xfId="5756"/>
    <cellStyle name="Moneda 20 4" xfId="5757"/>
    <cellStyle name="Moneda 20 4 2" xfId="5758"/>
    <cellStyle name="Moneda 20 4 2 2" xfId="5759"/>
    <cellStyle name="Moneda 20 4 3" xfId="5760"/>
    <cellStyle name="Moneda 20 5" xfId="5761"/>
    <cellStyle name="Moneda 20 5 2" xfId="5762"/>
    <cellStyle name="Moneda 20 6" xfId="5763"/>
    <cellStyle name="Moneda 21" xfId="5764"/>
    <cellStyle name="Moneda 21 2" xfId="5765"/>
    <cellStyle name="Moneda 21 2 2" xfId="5766"/>
    <cellStyle name="Moneda 21 2 2 2" xfId="5767"/>
    <cellStyle name="Moneda 21 2 2 2 2" xfId="5768"/>
    <cellStyle name="Moneda 21 2 2 2 2 2" xfId="5769"/>
    <cellStyle name="Moneda 21 2 2 2 3" xfId="5770"/>
    <cellStyle name="Moneda 21 2 2 3" xfId="5771"/>
    <cellStyle name="Moneda 21 2 2 3 2" xfId="5772"/>
    <cellStyle name="Moneda 21 2 2 4" xfId="5773"/>
    <cellStyle name="Moneda 21 2 3" xfId="5774"/>
    <cellStyle name="Moneda 21 2 3 2" xfId="5775"/>
    <cellStyle name="Moneda 21 2 3 2 2" xfId="5776"/>
    <cellStyle name="Moneda 21 2 3 3" xfId="5777"/>
    <cellStyle name="Moneda 21 2 4" xfId="5778"/>
    <cellStyle name="Moneda 21 2 4 2" xfId="5779"/>
    <cellStyle name="Moneda 21 2 5" xfId="5780"/>
    <cellStyle name="Moneda 21 3" xfId="5781"/>
    <cellStyle name="Moneda 21 3 2" xfId="5782"/>
    <cellStyle name="Moneda 21 3 2 2" xfId="5783"/>
    <cellStyle name="Moneda 21 3 2 2 2" xfId="5784"/>
    <cellStyle name="Moneda 21 3 2 3" xfId="5785"/>
    <cellStyle name="Moneda 21 3 3" xfId="5786"/>
    <cellStyle name="Moneda 21 3 3 2" xfId="5787"/>
    <cellStyle name="Moneda 21 3 4" xfId="5788"/>
    <cellStyle name="Moneda 21 4" xfId="5789"/>
    <cellStyle name="Moneda 21 4 2" xfId="5790"/>
    <cellStyle name="Moneda 21 4 2 2" xfId="5791"/>
    <cellStyle name="Moneda 21 4 3" xfId="5792"/>
    <cellStyle name="Moneda 21 5" xfId="5793"/>
    <cellStyle name="Moneda 21 5 2" xfId="5794"/>
    <cellStyle name="Moneda 21 6" xfId="5795"/>
    <cellStyle name="Moneda 22" xfId="5796"/>
    <cellStyle name="Moneda 22 2" xfId="5797"/>
    <cellStyle name="Moneda 22 2 2" xfId="5798"/>
    <cellStyle name="Moneda 22 2 2 2" xfId="5799"/>
    <cellStyle name="Moneda 22 2 2 2 2" xfId="5800"/>
    <cellStyle name="Moneda 22 2 2 2 2 2" xfId="5801"/>
    <cellStyle name="Moneda 22 2 2 2 3" xfId="5802"/>
    <cellStyle name="Moneda 22 2 2 3" xfId="5803"/>
    <cellStyle name="Moneda 22 2 2 3 2" xfId="5804"/>
    <cellStyle name="Moneda 22 2 2 4" xfId="5805"/>
    <cellStyle name="Moneda 22 2 3" xfId="5806"/>
    <cellStyle name="Moneda 22 2 3 2" xfId="5807"/>
    <cellStyle name="Moneda 22 2 3 2 2" xfId="5808"/>
    <cellStyle name="Moneda 22 2 3 3" xfId="5809"/>
    <cellStyle name="Moneda 22 2 4" xfId="5810"/>
    <cellStyle name="Moneda 22 2 4 2" xfId="5811"/>
    <cellStyle name="Moneda 22 2 5" xfId="5812"/>
    <cellStyle name="Moneda 22 3" xfId="5813"/>
    <cellStyle name="Moneda 22 3 2" xfId="5814"/>
    <cellStyle name="Moneda 22 3 2 2" xfId="5815"/>
    <cellStyle name="Moneda 22 3 2 2 2" xfId="5816"/>
    <cellStyle name="Moneda 22 3 2 3" xfId="5817"/>
    <cellStyle name="Moneda 22 3 3" xfId="5818"/>
    <cellStyle name="Moneda 22 3 3 2" xfId="5819"/>
    <cellStyle name="Moneda 22 3 4" xfId="5820"/>
    <cellStyle name="Moneda 22 4" xfId="5821"/>
    <cellStyle name="Moneda 22 4 2" xfId="5822"/>
    <cellStyle name="Moneda 22 4 2 2" xfId="5823"/>
    <cellStyle name="Moneda 22 4 3" xfId="5824"/>
    <cellStyle name="Moneda 22 5" xfId="5825"/>
    <cellStyle name="Moneda 22 5 2" xfId="5826"/>
    <cellStyle name="Moneda 22 6" xfId="5827"/>
    <cellStyle name="Moneda 23" xfId="5828"/>
    <cellStyle name="Moneda 24" xfId="5829"/>
    <cellStyle name="Moneda 25" xfId="5830"/>
    <cellStyle name="Moneda 26" xfId="5831"/>
    <cellStyle name="Moneda 27" xfId="5832"/>
    <cellStyle name="Moneda 28" xfId="5833"/>
    <cellStyle name="Moneda 29" xfId="5834"/>
    <cellStyle name="Moneda 3" xfId="5835"/>
    <cellStyle name="Moneda 30" xfId="5836"/>
    <cellStyle name="Moneda 4" xfId="5837"/>
    <cellStyle name="Moneda 5" xfId="5838"/>
    <cellStyle name="Moneda 6" xfId="5839"/>
    <cellStyle name="Moneda 7" xfId="3"/>
    <cellStyle name="Moneda 8" xfId="5840"/>
    <cellStyle name="Moneda 9" xfId="5841"/>
    <cellStyle name="Normal" xfId="0" builtinId="0"/>
    <cellStyle name="Normal 12" xfId="5842"/>
    <cellStyle name="Normal 14" xfId="5843"/>
    <cellStyle name="Normal 15" xfId="5844"/>
    <cellStyle name="Normal 17" xfId="5845"/>
    <cellStyle name="Normal 2" xfId="4"/>
    <cellStyle name="Normal 2 10 2" xfId="5846"/>
    <cellStyle name="Normal 2 12" xfId="8"/>
    <cellStyle name="Normal 2 2" xfId="5847"/>
    <cellStyle name="Normal 2 2 15" xfId="5848"/>
    <cellStyle name="Normal 2 2 2" xfId="5849"/>
    <cellStyle name="Normal 2 3" xfId="5850"/>
    <cellStyle name="Normal 2 3 2" xfId="5851"/>
    <cellStyle name="Normal 2 3 3" xfId="5852"/>
    <cellStyle name="Normal 2 4" xfId="5853"/>
    <cellStyle name="Normal 2 4 2" xfId="5854"/>
    <cellStyle name="Normal 2 4 2 2" xfId="5855"/>
    <cellStyle name="Normal 2 5" xfId="5856"/>
    <cellStyle name="Normal 2 6" xfId="5857"/>
    <cellStyle name="Normal 2 6 2" xfId="5858"/>
    <cellStyle name="Normal 2 7" xfId="5859"/>
    <cellStyle name="Normal 2 8" xfId="5860"/>
    <cellStyle name="Normal 3" xfId="5861"/>
    <cellStyle name="Normal 3 19" xfId="5862"/>
    <cellStyle name="Normal 3 2" xfId="1"/>
    <cellStyle name="Normal 3 3" xfId="5863"/>
    <cellStyle name="Normal 4" xfId="5864"/>
    <cellStyle name="Normal 5" xfId="5865"/>
    <cellStyle name="Normal 5 2" xfId="5866"/>
    <cellStyle name="Normal 5 2 2 2" xfId="5867"/>
    <cellStyle name="Normal 6" xfId="5868"/>
    <cellStyle name="Normal 6 2" xfId="5869"/>
    <cellStyle name="Normal 7" xfId="10"/>
    <cellStyle name="Notas 2" xfId="5870"/>
    <cellStyle name="Notas 3" xfId="5871"/>
    <cellStyle name="Porcentaje" xfId="7" builtinId="5"/>
    <cellStyle name="Porcentaje 12" xfId="5872"/>
    <cellStyle name="Porcentaje 2" xfId="5873"/>
    <cellStyle name="Porcentaje 2 2" xfId="5874"/>
    <cellStyle name="Porcentaje 2 2 2" xfId="5875"/>
    <cellStyle name="Porcentaje 2 3" xfId="5876"/>
    <cellStyle name="Porcentaje 3" xfId="5877"/>
    <cellStyle name="Porcentaje 4" xfId="5878"/>
    <cellStyle name="Porcentaje 5" xfId="5879"/>
    <cellStyle name="Porcentaje 5 2" xfId="5880"/>
    <cellStyle name="Porcentual 2" xfId="5881"/>
    <cellStyle name="Porcentual 9" xfId="58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sponline-my.sharepoint.com/Volumes/PRESS%20KIT/Users/dhernandez/Dropbox%20(BONUS)/BONUS%20-%20Proyectos%20En%20Ejecuci&#243;n/INFRACON%20-%20IP%20Bogota%20Girardot/Info%20BONUS/01%20Modelos/02%20Modelo%20Financiero/Ruta%20del%20sol-274-2009-274(BBVA)(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mayorga\AppData\Local\Microsoft\Windows\Temporary%20Internet%20Files\Content.Outlook\WT8CO6ZI\Users\bgonzalez\Desktop\Documents%20and%20Settings\crendon.HMV\Local%20Settings\Temporary%20Internet%20Files\OLK3\85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20190603%20PresupuestoWimpeshi%20V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na"/>
      <sheetName val="pm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Ejecutivo"/>
      <sheetName val="Resumen_Real"/>
      <sheetName val="TablasDinamicas"/>
      <sheetName val="HorasDetalladas"/>
      <sheetName val="46W9"/>
      <sheetName val="46W9_Hoja1"/>
      <sheetName val="46W9_Cuadro de costos"/>
      <sheetName val="46W9_Bases"/>
      <sheetName val="46W9_ASPECTOS ELECTRICOS"/>
      <sheetName val="46W9_OBRAS CIVILES"/>
      <sheetName val="46W9_Costo directos"/>
      <sheetName val="46W9_Resumen Costos"/>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sheetName val="CRONOGRAMA DE FONDOS"/>
      <sheetName val="COMPONENTE SOCIAL"/>
      <sheetName val="APUs SOCIAL"/>
      <sheetName val="ADQ"/>
      <sheetName val="GERENCIA"/>
      <sheetName val="INTERVENTORÍA"/>
      <sheetName val="LISTA DE APUS"/>
      <sheetName val="PRECIOS"/>
      <sheetName val="1.Preliminares"/>
      <sheetName val="3.Excavaciones"/>
      <sheetName val="4.Rellenos"/>
      <sheetName val="5.RedesAC"/>
      <sheetName val="6.RedesALC"/>
      <sheetName val="7.Concretos"/>
      <sheetName val="8.Protección"/>
      <sheetName val="10.Transporte"/>
      <sheetName val="11.Electricos"/>
      <sheetName val="TABLA DE TRANSPORTE"/>
      <sheetName val="BASICOS"/>
      <sheetName val="Cuadrillas"/>
      <sheetName val="Factor Prestacional"/>
      <sheetName val="GENER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B20">
            <v>1.19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K346"/>
  <sheetViews>
    <sheetView tabSelected="1" view="pageBreakPreview" topLeftCell="A211" zoomScale="115" zoomScaleNormal="110" zoomScaleSheetLayoutView="115" workbookViewId="0">
      <selection activeCell="K338" sqref="K338"/>
    </sheetView>
  </sheetViews>
  <sheetFormatPr baseColWidth="10" defaultRowHeight="12" x14ac:dyDescent="0.25"/>
  <cols>
    <col min="1" max="1" width="6" style="113" customWidth="1"/>
    <col min="2" max="2" width="7.28515625" style="113" customWidth="1"/>
    <col min="3" max="3" width="54" style="113" customWidth="1"/>
    <col min="4" max="4" width="6.140625" style="113" customWidth="1"/>
    <col min="5" max="5" width="10.140625" style="113" customWidth="1"/>
    <col min="6" max="6" width="17.85546875" style="142" bestFit="1" customWidth="1"/>
    <col min="7" max="7" width="20" style="142" customWidth="1"/>
    <col min="8" max="8" width="27.7109375" style="113" hidden="1" customWidth="1"/>
    <col min="9" max="9" width="6.42578125" style="113" customWidth="1"/>
    <col min="10" max="16384" width="11.42578125" style="113"/>
  </cols>
  <sheetData>
    <row r="1" spans="2:9" ht="54" customHeight="1" x14ac:dyDescent="0.25">
      <c r="B1" s="158" t="s">
        <v>1066</v>
      </c>
      <c r="C1" s="158"/>
      <c r="D1" s="158"/>
      <c r="E1" s="158"/>
      <c r="F1" s="158"/>
      <c r="G1" s="158"/>
    </row>
    <row r="2" spans="2:9" x14ac:dyDescent="0.25">
      <c r="B2" s="159" t="s">
        <v>1067</v>
      </c>
      <c r="C2" s="159"/>
      <c r="D2" s="159"/>
      <c r="E2" s="159"/>
      <c r="F2" s="159"/>
      <c r="G2" s="159"/>
    </row>
    <row r="3" spans="2:9" x14ac:dyDescent="0.25">
      <c r="B3" s="27">
        <v>1</v>
      </c>
      <c r="C3" s="160" t="s">
        <v>495</v>
      </c>
      <c r="D3" s="161"/>
      <c r="E3" s="161"/>
      <c r="F3" s="162"/>
      <c r="G3" s="28">
        <f>ROUND(+G4+G6+G13+G26+G32+G65+G68+G79+G85+G92+G98+G100+G103+G125+G130+G141,0)</f>
        <v>0</v>
      </c>
      <c r="H3" s="114"/>
      <c r="I3" s="115"/>
    </row>
    <row r="4" spans="2:9" x14ac:dyDescent="0.25">
      <c r="B4" s="112" t="s">
        <v>496</v>
      </c>
      <c r="C4" s="116" t="s">
        <v>497</v>
      </c>
      <c r="D4" s="112" t="s">
        <v>494</v>
      </c>
      <c r="E4" s="112" t="s">
        <v>498</v>
      </c>
      <c r="F4" s="29" t="s">
        <v>499</v>
      </c>
      <c r="G4" s="29">
        <f>SUM(G5:G5)</f>
        <v>0</v>
      </c>
      <c r="H4" s="114"/>
      <c r="I4" s="115"/>
    </row>
    <row r="5" spans="2:9" x14ac:dyDescent="0.25">
      <c r="B5" s="30" t="s">
        <v>500</v>
      </c>
      <c r="C5" s="117" t="s">
        <v>501</v>
      </c>
      <c r="D5" s="31" t="s">
        <v>489</v>
      </c>
      <c r="E5" s="71">
        <v>804</v>
      </c>
      <c r="F5" s="32"/>
      <c r="G5" s="33"/>
      <c r="H5" s="114"/>
      <c r="I5" s="115"/>
    </row>
    <row r="6" spans="2:9" x14ac:dyDescent="0.25">
      <c r="B6" s="34" t="s">
        <v>1028</v>
      </c>
      <c r="C6" s="118" t="s">
        <v>502</v>
      </c>
      <c r="D6" s="118"/>
      <c r="E6" s="72"/>
      <c r="F6" s="29"/>
      <c r="G6" s="35">
        <f>SUM(G7:G12)</f>
        <v>0</v>
      </c>
      <c r="H6" s="114"/>
      <c r="I6" s="115"/>
    </row>
    <row r="7" spans="2:9" x14ac:dyDescent="0.25">
      <c r="B7" s="30" t="s">
        <v>503</v>
      </c>
      <c r="C7" s="117" t="s">
        <v>504</v>
      </c>
      <c r="D7" s="31" t="s">
        <v>505</v>
      </c>
      <c r="E7" s="71">
        <v>65.760000000000005</v>
      </c>
      <c r="F7" s="32"/>
      <c r="G7" s="33"/>
      <c r="H7" s="114"/>
      <c r="I7" s="115"/>
    </row>
    <row r="8" spans="2:9" x14ac:dyDescent="0.25">
      <c r="B8" s="30" t="s">
        <v>506</v>
      </c>
      <c r="C8" s="36" t="s">
        <v>507</v>
      </c>
      <c r="D8" s="31" t="s">
        <v>505</v>
      </c>
      <c r="E8" s="71">
        <v>7.51</v>
      </c>
      <c r="F8" s="32"/>
      <c r="G8" s="33"/>
      <c r="H8" s="114"/>
      <c r="I8" s="115"/>
    </row>
    <row r="9" spans="2:9" ht="36" x14ac:dyDescent="0.25">
      <c r="B9" s="30" t="s">
        <v>508</v>
      </c>
      <c r="C9" s="36" t="s">
        <v>509</v>
      </c>
      <c r="D9" s="31" t="s">
        <v>510</v>
      </c>
      <c r="E9" s="71">
        <v>207</v>
      </c>
      <c r="F9" s="32"/>
      <c r="G9" s="33"/>
      <c r="H9" s="114"/>
      <c r="I9" s="115"/>
    </row>
    <row r="10" spans="2:9" ht="24" x14ac:dyDescent="0.25">
      <c r="B10" s="30" t="s">
        <v>511</v>
      </c>
      <c r="C10" s="37" t="s">
        <v>512</v>
      </c>
      <c r="D10" s="31" t="s">
        <v>505</v>
      </c>
      <c r="E10" s="71">
        <v>7.32</v>
      </c>
      <c r="F10" s="32"/>
      <c r="G10" s="33"/>
      <c r="H10" s="114"/>
      <c r="I10" s="115"/>
    </row>
    <row r="11" spans="2:9" x14ac:dyDescent="0.25">
      <c r="B11" s="30" t="s">
        <v>513</v>
      </c>
      <c r="C11" s="117" t="s">
        <v>514</v>
      </c>
      <c r="D11" s="31" t="s">
        <v>510</v>
      </c>
      <c r="E11" s="71">
        <v>248</v>
      </c>
      <c r="F11" s="32"/>
      <c r="G11" s="33"/>
      <c r="H11" s="114"/>
      <c r="I11" s="115"/>
    </row>
    <row r="12" spans="2:9" ht="36" x14ac:dyDescent="0.25">
      <c r="B12" s="30" t="s">
        <v>515</v>
      </c>
      <c r="C12" s="36" t="s">
        <v>516</v>
      </c>
      <c r="D12" s="31" t="s">
        <v>505</v>
      </c>
      <c r="E12" s="71">
        <v>33.840000000000003</v>
      </c>
      <c r="F12" s="32"/>
      <c r="G12" s="33"/>
      <c r="H12" s="114"/>
      <c r="I12" s="115"/>
    </row>
    <row r="13" spans="2:9" x14ac:dyDescent="0.25">
      <c r="B13" s="34" t="s">
        <v>517</v>
      </c>
      <c r="C13" s="118" t="s">
        <v>518</v>
      </c>
      <c r="D13" s="118"/>
      <c r="E13" s="72"/>
      <c r="F13" s="29"/>
      <c r="G13" s="35">
        <f>SUM(G14:G25)</f>
        <v>0</v>
      </c>
      <c r="H13" s="114"/>
      <c r="I13" s="115"/>
    </row>
    <row r="14" spans="2:9" ht="24" x14ac:dyDescent="0.25">
      <c r="B14" s="30" t="s">
        <v>519</v>
      </c>
      <c r="C14" s="36" t="s">
        <v>520</v>
      </c>
      <c r="D14" s="31" t="s">
        <v>505</v>
      </c>
      <c r="E14" s="71">
        <v>1.56</v>
      </c>
      <c r="F14" s="32"/>
      <c r="G14" s="33"/>
      <c r="H14" s="114"/>
      <c r="I14" s="115"/>
    </row>
    <row r="15" spans="2:9" ht="24" x14ac:dyDescent="0.25">
      <c r="B15" s="30" t="s">
        <v>521</v>
      </c>
      <c r="C15" s="36" t="s">
        <v>522</v>
      </c>
      <c r="D15" s="31" t="s">
        <v>510</v>
      </c>
      <c r="E15" s="71">
        <v>7.2</v>
      </c>
      <c r="F15" s="32"/>
      <c r="G15" s="33"/>
      <c r="H15" s="114"/>
      <c r="I15" s="115"/>
    </row>
    <row r="16" spans="2:9" ht="24" x14ac:dyDescent="0.25">
      <c r="B16" s="30" t="s">
        <v>523</v>
      </c>
      <c r="C16" s="36" t="s">
        <v>524</v>
      </c>
      <c r="D16" s="31" t="s">
        <v>510</v>
      </c>
      <c r="E16" s="71">
        <v>19.600000000000001</v>
      </c>
      <c r="F16" s="32"/>
      <c r="G16" s="33"/>
      <c r="H16" s="114"/>
      <c r="I16" s="115"/>
    </row>
    <row r="17" spans="2:11" ht="36" x14ac:dyDescent="0.25">
      <c r="B17" s="30" t="s">
        <v>525</v>
      </c>
      <c r="C17" s="36" t="s">
        <v>526</v>
      </c>
      <c r="D17" s="31" t="s">
        <v>489</v>
      </c>
      <c r="E17" s="71">
        <v>57.66</v>
      </c>
      <c r="F17" s="32"/>
      <c r="G17" s="33"/>
      <c r="H17" s="114"/>
      <c r="I17" s="115"/>
    </row>
    <row r="18" spans="2:11" ht="24" x14ac:dyDescent="0.25">
      <c r="B18" s="30" t="s">
        <v>527</v>
      </c>
      <c r="C18" s="36" t="s">
        <v>528</v>
      </c>
      <c r="D18" s="31" t="s">
        <v>510</v>
      </c>
      <c r="E18" s="71">
        <v>85</v>
      </c>
      <c r="F18" s="32"/>
      <c r="G18" s="33"/>
      <c r="H18" s="114"/>
      <c r="I18" s="115"/>
    </row>
    <row r="19" spans="2:11" ht="24" x14ac:dyDescent="0.25">
      <c r="B19" s="30" t="s">
        <v>529</v>
      </c>
      <c r="C19" s="36" t="s">
        <v>530</v>
      </c>
      <c r="D19" s="31" t="s">
        <v>510</v>
      </c>
      <c r="E19" s="71">
        <v>37.200000000000003</v>
      </c>
      <c r="F19" s="32"/>
      <c r="G19" s="33"/>
      <c r="H19" s="114"/>
      <c r="I19" s="115"/>
    </row>
    <row r="20" spans="2:11" ht="24" x14ac:dyDescent="0.25">
      <c r="B20" s="30" t="s">
        <v>531</v>
      </c>
      <c r="C20" s="36" t="s">
        <v>532</v>
      </c>
      <c r="D20" s="31" t="s">
        <v>510</v>
      </c>
      <c r="E20" s="71">
        <v>65.099999999999994</v>
      </c>
      <c r="F20" s="32"/>
      <c r="G20" s="33"/>
      <c r="H20" s="114"/>
      <c r="I20" s="115"/>
    </row>
    <row r="21" spans="2:11" ht="24" x14ac:dyDescent="0.25">
      <c r="B21" s="30" t="s">
        <v>533</v>
      </c>
      <c r="C21" s="36" t="s">
        <v>534</v>
      </c>
      <c r="D21" s="31" t="s">
        <v>510</v>
      </c>
      <c r="E21" s="71">
        <v>80.099999999999994</v>
      </c>
      <c r="F21" s="32"/>
      <c r="G21" s="33"/>
      <c r="H21" s="114"/>
      <c r="I21" s="115"/>
    </row>
    <row r="22" spans="2:11" ht="24" x14ac:dyDescent="0.25">
      <c r="B22" s="30" t="s">
        <v>535</v>
      </c>
      <c r="C22" s="36" t="s">
        <v>536</v>
      </c>
      <c r="D22" s="31" t="s">
        <v>510</v>
      </c>
      <c r="E22" s="71">
        <v>22.4</v>
      </c>
      <c r="F22" s="32"/>
      <c r="G22" s="33"/>
      <c r="H22" s="114"/>
      <c r="I22" s="115"/>
    </row>
    <row r="23" spans="2:11" ht="24.75" customHeight="1" x14ac:dyDescent="0.25">
      <c r="B23" s="30" t="s">
        <v>537</v>
      </c>
      <c r="C23" s="36" t="s">
        <v>538</v>
      </c>
      <c r="D23" s="31" t="s">
        <v>489</v>
      </c>
      <c r="E23" s="71">
        <v>18.55</v>
      </c>
      <c r="F23" s="32"/>
      <c r="G23" s="33"/>
      <c r="H23" s="114"/>
      <c r="I23" s="119"/>
      <c r="J23" s="120"/>
      <c r="K23" s="120"/>
    </row>
    <row r="24" spans="2:11" x14ac:dyDescent="0.25">
      <c r="B24" s="30" t="s">
        <v>539</v>
      </c>
      <c r="C24" s="36" t="s">
        <v>540</v>
      </c>
      <c r="D24" s="31" t="s">
        <v>510</v>
      </c>
      <c r="E24" s="71">
        <v>141.83000000000001</v>
      </c>
      <c r="F24" s="32"/>
      <c r="G24" s="33"/>
      <c r="H24" s="114">
        <f>+E25/H25</f>
        <v>114.99004098959496</v>
      </c>
      <c r="I24" s="121"/>
      <c r="J24" s="122"/>
      <c r="K24" s="120"/>
    </row>
    <row r="25" spans="2:11" x14ac:dyDescent="0.25">
      <c r="B25" s="30" t="s">
        <v>541</v>
      </c>
      <c r="C25" s="36" t="s">
        <v>927</v>
      </c>
      <c r="D25" s="31" t="s">
        <v>542</v>
      </c>
      <c r="E25" s="71">
        <v>2990.5</v>
      </c>
      <c r="F25" s="32"/>
      <c r="G25" s="33"/>
      <c r="H25" s="114">
        <f>(+E14+E15*(0.3*0.3)+E16*(0.3*0.3)+E17*0.15+E18*(0.15*0.2)+E19*(0.15*0.2)+E20*(0.15*0.2)+E21*(0.15*0.2)+E22*(0.15*0.2)+E23*0.1+E24*(0.1*0.2))*1</f>
        <v>26.006599999999999</v>
      </c>
      <c r="I25" s="123"/>
      <c r="J25" s="122"/>
      <c r="K25" s="120"/>
    </row>
    <row r="26" spans="2:11" x14ac:dyDescent="0.25">
      <c r="B26" s="34" t="s">
        <v>543</v>
      </c>
      <c r="C26" s="118" t="s">
        <v>544</v>
      </c>
      <c r="D26" s="118"/>
      <c r="E26" s="72"/>
      <c r="F26" s="29"/>
      <c r="G26" s="35">
        <f>SUM(G27:G31)</f>
        <v>0</v>
      </c>
      <c r="H26" s="114"/>
      <c r="I26" s="123"/>
      <c r="J26" s="122"/>
      <c r="K26" s="120"/>
    </row>
    <row r="27" spans="2:11" ht="24" x14ac:dyDescent="0.25">
      <c r="B27" s="30" t="s">
        <v>545</v>
      </c>
      <c r="C27" s="36" t="s">
        <v>546</v>
      </c>
      <c r="D27" s="31" t="s">
        <v>489</v>
      </c>
      <c r="E27" s="71">
        <v>141.38999999999999</v>
      </c>
      <c r="F27" s="32"/>
      <c r="G27" s="33"/>
      <c r="H27" s="114"/>
      <c r="I27" s="123"/>
      <c r="J27" s="122"/>
      <c r="K27" s="120"/>
    </row>
    <row r="28" spans="2:11" ht="26.25" customHeight="1" x14ac:dyDescent="0.25">
      <c r="B28" s="30" t="s">
        <v>547</v>
      </c>
      <c r="C28" s="36" t="s">
        <v>548</v>
      </c>
      <c r="D28" s="31" t="s">
        <v>489</v>
      </c>
      <c r="E28" s="71">
        <v>36.1</v>
      </c>
      <c r="F28" s="32"/>
      <c r="G28" s="33"/>
      <c r="H28" s="114"/>
      <c r="I28" s="123"/>
      <c r="J28" s="122"/>
      <c r="K28" s="120"/>
    </row>
    <row r="29" spans="2:11" ht="24" x14ac:dyDescent="0.25">
      <c r="B29" s="30" t="s">
        <v>549</v>
      </c>
      <c r="C29" s="36" t="s">
        <v>550</v>
      </c>
      <c r="D29" s="31" t="s">
        <v>489</v>
      </c>
      <c r="E29" s="71">
        <v>48.46</v>
      </c>
      <c r="F29" s="32"/>
      <c r="G29" s="33"/>
      <c r="H29" s="114"/>
      <c r="I29" s="123"/>
      <c r="J29" s="122"/>
      <c r="K29" s="120"/>
    </row>
    <row r="30" spans="2:11" ht="24" x14ac:dyDescent="0.25">
      <c r="B30" s="30" t="s">
        <v>551</v>
      </c>
      <c r="C30" s="36" t="s">
        <v>552</v>
      </c>
      <c r="D30" s="31" t="s">
        <v>489</v>
      </c>
      <c r="E30" s="71">
        <v>38.5</v>
      </c>
      <c r="F30" s="32"/>
      <c r="G30" s="33"/>
      <c r="H30" s="114"/>
      <c r="I30" s="123"/>
      <c r="J30" s="122"/>
      <c r="K30" s="120"/>
    </row>
    <row r="31" spans="2:11" x14ac:dyDescent="0.25">
      <c r="B31" s="30" t="s">
        <v>553</v>
      </c>
      <c r="C31" s="36" t="s">
        <v>554</v>
      </c>
      <c r="D31" s="31" t="s">
        <v>494</v>
      </c>
      <c r="E31" s="71">
        <v>4</v>
      </c>
      <c r="F31" s="32"/>
      <c r="G31" s="33"/>
      <c r="H31" s="114"/>
      <c r="I31" s="123"/>
      <c r="J31" s="122"/>
      <c r="K31" s="120"/>
    </row>
    <row r="32" spans="2:11" x14ac:dyDescent="0.25">
      <c r="B32" s="34" t="s">
        <v>555</v>
      </c>
      <c r="C32" s="118" t="s">
        <v>556</v>
      </c>
      <c r="D32" s="118"/>
      <c r="E32" s="72"/>
      <c r="F32" s="29"/>
      <c r="G32" s="35">
        <f>SUM(G33:G64)</f>
        <v>0</v>
      </c>
      <c r="H32" s="114"/>
      <c r="I32" s="124"/>
      <c r="J32" s="125"/>
    </row>
    <row r="33" spans="2:10" x14ac:dyDescent="0.25">
      <c r="B33" s="30" t="s">
        <v>557</v>
      </c>
      <c r="C33" s="117" t="s">
        <v>558</v>
      </c>
      <c r="D33" s="31" t="s">
        <v>510</v>
      </c>
      <c r="E33" s="71">
        <v>9.6</v>
      </c>
      <c r="F33" s="32"/>
      <c r="G33" s="33"/>
      <c r="H33" s="114"/>
      <c r="I33" s="124"/>
      <c r="J33" s="125"/>
    </row>
    <row r="34" spans="2:10" x14ac:dyDescent="0.25">
      <c r="B34" s="30" t="s">
        <v>559</v>
      </c>
      <c r="C34" s="117" t="s">
        <v>560</v>
      </c>
      <c r="D34" s="31" t="s">
        <v>510</v>
      </c>
      <c r="E34" s="71">
        <v>28.3</v>
      </c>
      <c r="F34" s="32"/>
      <c r="G34" s="33"/>
      <c r="H34" s="114"/>
      <c r="I34" s="124"/>
      <c r="J34" s="125"/>
    </row>
    <row r="35" spans="2:10" x14ac:dyDescent="0.25">
      <c r="B35" s="30" t="s">
        <v>561</v>
      </c>
      <c r="C35" s="117" t="s">
        <v>562</v>
      </c>
      <c r="D35" s="31" t="s">
        <v>510</v>
      </c>
      <c r="E35" s="71">
        <v>25.4</v>
      </c>
      <c r="F35" s="32"/>
      <c r="G35" s="33"/>
      <c r="H35" s="114"/>
      <c r="I35" s="124"/>
      <c r="J35" s="125"/>
    </row>
    <row r="36" spans="2:10" x14ac:dyDescent="0.25">
      <c r="B36" s="30" t="s">
        <v>563</v>
      </c>
      <c r="C36" s="117" t="s">
        <v>564</v>
      </c>
      <c r="D36" s="31" t="s">
        <v>494</v>
      </c>
      <c r="E36" s="71">
        <v>20</v>
      </c>
      <c r="F36" s="32"/>
      <c r="G36" s="33"/>
      <c r="H36" s="114"/>
      <c r="I36" s="124"/>
      <c r="J36" s="125"/>
    </row>
    <row r="37" spans="2:10" x14ac:dyDescent="0.25">
      <c r="B37" s="30" t="s">
        <v>565</v>
      </c>
      <c r="C37" s="117" t="s">
        <v>566</v>
      </c>
      <c r="D37" s="31" t="s">
        <v>494</v>
      </c>
      <c r="E37" s="71">
        <v>1</v>
      </c>
      <c r="F37" s="32"/>
      <c r="G37" s="33"/>
      <c r="H37" s="114"/>
      <c r="I37" s="124"/>
      <c r="J37" s="125"/>
    </row>
    <row r="38" spans="2:10" x14ac:dyDescent="0.25">
      <c r="B38" s="30" t="s">
        <v>567</v>
      </c>
      <c r="C38" s="117" t="s">
        <v>568</v>
      </c>
      <c r="D38" s="31" t="s">
        <v>494</v>
      </c>
      <c r="E38" s="71">
        <v>1</v>
      </c>
      <c r="F38" s="32"/>
      <c r="G38" s="33"/>
      <c r="H38" s="114"/>
      <c r="I38" s="124"/>
      <c r="J38" s="125"/>
    </row>
    <row r="39" spans="2:10" x14ac:dyDescent="0.25">
      <c r="B39" s="30" t="s">
        <v>569</v>
      </c>
      <c r="C39" s="117" t="s">
        <v>570</v>
      </c>
      <c r="D39" s="31" t="s">
        <v>494</v>
      </c>
      <c r="E39" s="71">
        <v>12</v>
      </c>
      <c r="F39" s="32"/>
      <c r="G39" s="33"/>
      <c r="H39" s="114"/>
      <c r="I39" s="124"/>
      <c r="J39" s="125"/>
    </row>
    <row r="40" spans="2:10" x14ac:dyDescent="0.25">
      <c r="B40" s="30" t="s">
        <v>571</v>
      </c>
      <c r="C40" s="117" t="s">
        <v>572</v>
      </c>
      <c r="D40" s="31" t="s">
        <v>494</v>
      </c>
      <c r="E40" s="71">
        <v>1</v>
      </c>
      <c r="F40" s="32"/>
      <c r="G40" s="33"/>
      <c r="H40" s="114"/>
      <c r="I40" s="126"/>
    </row>
    <row r="41" spans="2:10" ht="24" x14ac:dyDescent="0.25">
      <c r="B41" s="30" t="s">
        <v>573</v>
      </c>
      <c r="C41" s="36" t="s">
        <v>574</v>
      </c>
      <c r="D41" s="31" t="s">
        <v>505</v>
      </c>
      <c r="E41" s="71">
        <v>0.4</v>
      </c>
      <c r="F41" s="32"/>
      <c r="G41" s="33"/>
      <c r="H41" s="114"/>
      <c r="I41" s="126"/>
    </row>
    <row r="42" spans="2:10" ht="24" x14ac:dyDescent="0.25">
      <c r="B42" s="30" t="s">
        <v>575</v>
      </c>
      <c r="C42" s="36" t="s">
        <v>576</v>
      </c>
      <c r="D42" s="31" t="s">
        <v>489</v>
      </c>
      <c r="E42" s="71">
        <v>4.4800000000000004</v>
      </c>
      <c r="F42" s="32"/>
      <c r="G42" s="33"/>
      <c r="H42" s="114"/>
      <c r="I42" s="126"/>
    </row>
    <row r="43" spans="2:10" ht="14.25" customHeight="1" x14ac:dyDescent="0.25">
      <c r="B43" s="30" t="s">
        <v>577</v>
      </c>
      <c r="C43" s="36" t="s">
        <v>578</v>
      </c>
      <c r="D43" s="31" t="s">
        <v>489</v>
      </c>
      <c r="E43" s="71">
        <v>8.9600000000000009</v>
      </c>
      <c r="F43" s="32"/>
      <c r="G43" s="33"/>
      <c r="H43" s="114"/>
      <c r="I43" s="115"/>
    </row>
    <row r="44" spans="2:10" x14ac:dyDescent="0.25">
      <c r="B44" s="30" t="s">
        <v>579</v>
      </c>
      <c r="C44" s="117" t="s">
        <v>580</v>
      </c>
      <c r="D44" s="31" t="s">
        <v>510</v>
      </c>
      <c r="E44" s="71">
        <v>8.3000000000000007</v>
      </c>
      <c r="F44" s="32"/>
      <c r="G44" s="33"/>
      <c r="H44" s="114"/>
      <c r="I44" s="115"/>
    </row>
    <row r="45" spans="2:10" x14ac:dyDescent="0.25">
      <c r="B45" s="30" t="s">
        <v>581</v>
      </c>
      <c r="C45" s="117" t="s">
        <v>582</v>
      </c>
      <c r="D45" s="31" t="s">
        <v>510</v>
      </c>
      <c r="E45" s="71">
        <v>30</v>
      </c>
      <c r="F45" s="32"/>
      <c r="G45" s="33"/>
      <c r="H45" s="114"/>
      <c r="I45" s="115"/>
    </row>
    <row r="46" spans="2:10" x14ac:dyDescent="0.25">
      <c r="B46" s="30" t="s">
        <v>583</v>
      </c>
      <c r="C46" s="117" t="s">
        <v>584</v>
      </c>
      <c r="D46" s="31" t="s">
        <v>494</v>
      </c>
      <c r="E46" s="71">
        <v>4</v>
      </c>
      <c r="F46" s="32"/>
      <c r="G46" s="33"/>
      <c r="H46" s="114"/>
      <c r="I46" s="115"/>
    </row>
    <row r="47" spans="2:10" x14ac:dyDescent="0.25">
      <c r="B47" s="30" t="s">
        <v>585</v>
      </c>
      <c r="C47" s="117" t="s">
        <v>586</v>
      </c>
      <c r="D47" s="31" t="s">
        <v>494</v>
      </c>
      <c r="E47" s="71">
        <v>8</v>
      </c>
      <c r="F47" s="32"/>
      <c r="G47" s="33"/>
      <c r="H47" s="114"/>
      <c r="I47" s="115"/>
    </row>
    <row r="48" spans="2:10" x14ac:dyDescent="0.25">
      <c r="B48" s="30" t="s">
        <v>587</v>
      </c>
      <c r="C48" s="117" t="s">
        <v>588</v>
      </c>
      <c r="D48" s="31" t="s">
        <v>510</v>
      </c>
      <c r="E48" s="71">
        <v>46</v>
      </c>
      <c r="F48" s="32"/>
      <c r="G48" s="33"/>
      <c r="H48" s="114"/>
      <c r="I48" s="115"/>
    </row>
    <row r="49" spans="2:9" x14ac:dyDescent="0.25">
      <c r="B49" s="30" t="s">
        <v>589</v>
      </c>
      <c r="C49" s="117" t="s">
        <v>590</v>
      </c>
      <c r="D49" s="31" t="s">
        <v>510</v>
      </c>
      <c r="E49" s="71">
        <v>60</v>
      </c>
      <c r="F49" s="32"/>
      <c r="G49" s="33"/>
      <c r="H49" s="114"/>
      <c r="I49" s="115"/>
    </row>
    <row r="50" spans="2:9" ht="20.25" customHeight="1" x14ac:dyDescent="0.25">
      <c r="B50" s="30" t="s">
        <v>591</v>
      </c>
      <c r="C50" s="117" t="s">
        <v>592</v>
      </c>
      <c r="D50" s="31" t="s">
        <v>494</v>
      </c>
      <c r="E50" s="71">
        <v>2</v>
      </c>
      <c r="F50" s="32"/>
      <c r="G50" s="33"/>
      <c r="H50" s="114"/>
      <c r="I50" s="115"/>
    </row>
    <row r="51" spans="2:9" ht="24" x14ac:dyDescent="0.25">
      <c r="B51" s="30" t="s">
        <v>593</v>
      </c>
      <c r="C51" s="36" t="s">
        <v>594</v>
      </c>
      <c r="D51" s="31" t="s">
        <v>494</v>
      </c>
      <c r="E51" s="71">
        <v>2</v>
      </c>
      <c r="F51" s="32"/>
      <c r="G51" s="33"/>
      <c r="H51" s="114"/>
      <c r="I51" s="115"/>
    </row>
    <row r="52" spans="2:9" x14ac:dyDescent="0.25">
      <c r="B52" s="30" t="s">
        <v>595</v>
      </c>
      <c r="C52" s="117" t="s">
        <v>596</v>
      </c>
      <c r="D52" s="31" t="s">
        <v>494</v>
      </c>
      <c r="E52" s="71">
        <v>2</v>
      </c>
      <c r="F52" s="32"/>
      <c r="G52" s="33"/>
      <c r="H52" s="114"/>
      <c r="I52" s="115"/>
    </row>
    <row r="53" spans="2:9" x14ac:dyDescent="0.25">
      <c r="B53" s="30" t="s">
        <v>597</v>
      </c>
      <c r="C53" s="117" t="s">
        <v>598</v>
      </c>
      <c r="D53" s="31" t="s">
        <v>494</v>
      </c>
      <c r="E53" s="71">
        <v>4</v>
      </c>
      <c r="F53" s="32"/>
      <c r="G53" s="33"/>
      <c r="H53" s="114"/>
      <c r="I53" s="115"/>
    </row>
    <row r="54" spans="2:9" x14ac:dyDescent="0.25">
      <c r="B54" s="30" t="s">
        <v>599</v>
      </c>
      <c r="C54" s="36" t="s">
        <v>600</v>
      </c>
      <c r="D54" s="31" t="s">
        <v>494</v>
      </c>
      <c r="E54" s="71">
        <v>2</v>
      </c>
      <c r="F54" s="32"/>
      <c r="G54" s="33"/>
      <c r="H54" s="114"/>
      <c r="I54" s="115"/>
    </row>
    <row r="55" spans="2:9" x14ac:dyDescent="0.25">
      <c r="B55" s="30" t="s">
        <v>601</v>
      </c>
      <c r="C55" s="117" t="s">
        <v>602</v>
      </c>
      <c r="D55" s="31" t="s">
        <v>494</v>
      </c>
      <c r="E55" s="71">
        <v>2</v>
      </c>
      <c r="F55" s="32"/>
      <c r="G55" s="33"/>
      <c r="H55" s="114"/>
      <c r="I55" s="115"/>
    </row>
    <row r="56" spans="2:9" x14ac:dyDescent="0.25">
      <c r="B56" s="30" t="s">
        <v>603</v>
      </c>
      <c r="C56" s="117" t="s">
        <v>604</v>
      </c>
      <c r="D56" s="31" t="s">
        <v>505</v>
      </c>
      <c r="E56" s="71">
        <v>35.39</v>
      </c>
      <c r="F56" s="32"/>
      <c r="G56" s="33"/>
      <c r="H56" s="114"/>
      <c r="I56" s="115"/>
    </row>
    <row r="57" spans="2:9" x14ac:dyDescent="0.25">
      <c r="B57" s="30" t="s">
        <v>605</v>
      </c>
      <c r="C57" s="36" t="s">
        <v>606</v>
      </c>
      <c r="D57" s="31" t="s">
        <v>494</v>
      </c>
      <c r="E57" s="71">
        <v>1</v>
      </c>
      <c r="F57" s="32"/>
      <c r="G57" s="33"/>
      <c r="H57" s="114"/>
      <c r="I57" s="115"/>
    </row>
    <row r="58" spans="2:9" x14ac:dyDescent="0.25">
      <c r="B58" s="30" t="s">
        <v>607</v>
      </c>
      <c r="C58" s="36" t="s">
        <v>608</v>
      </c>
      <c r="D58" s="31" t="s">
        <v>494</v>
      </c>
      <c r="E58" s="71">
        <v>1</v>
      </c>
      <c r="F58" s="32"/>
      <c r="G58" s="33"/>
      <c r="H58" s="114"/>
      <c r="I58" s="115"/>
    </row>
    <row r="59" spans="2:9" ht="24" x14ac:dyDescent="0.25">
      <c r="B59" s="30" t="s">
        <v>609</v>
      </c>
      <c r="C59" s="36" t="s">
        <v>610</v>
      </c>
      <c r="D59" s="31" t="s">
        <v>494</v>
      </c>
      <c r="E59" s="71">
        <v>1</v>
      </c>
      <c r="F59" s="32"/>
      <c r="G59" s="33"/>
      <c r="H59" s="114"/>
      <c r="I59" s="115"/>
    </row>
    <row r="60" spans="2:9" ht="13.5" customHeight="1" x14ac:dyDescent="0.25">
      <c r="B60" s="30" t="s">
        <v>611</v>
      </c>
      <c r="C60" s="36" t="s">
        <v>612</v>
      </c>
      <c r="D60" s="31" t="s">
        <v>489</v>
      </c>
      <c r="E60" s="71">
        <v>11.64</v>
      </c>
      <c r="F60" s="32"/>
      <c r="G60" s="33"/>
      <c r="H60" s="114"/>
      <c r="I60" s="115"/>
    </row>
    <row r="61" spans="2:9" x14ac:dyDescent="0.25">
      <c r="B61" s="30" t="s">
        <v>613</v>
      </c>
      <c r="C61" s="36" t="s">
        <v>614</v>
      </c>
      <c r="D61" s="31" t="s">
        <v>505</v>
      </c>
      <c r="E61" s="71">
        <v>14</v>
      </c>
      <c r="F61" s="32"/>
      <c r="G61" s="33"/>
      <c r="H61" s="114"/>
      <c r="I61" s="115"/>
    </row>
    <row r="62" spans="2:9" x14ac:dyDescent="0.25">
      <c r="B62" s="30" t="s">
        <v>615</v>
      </c>
      <c r="C62" s="127" t="s">
        <v>616</v>
      </c>
      <c r="D62" s="76" t="s">
        <v>494</v>
      </c>
      <c r="E62" s="77">
        <v>1</v>
      </c>
      <c r="F62" s="78"/>
      <c r="G62" s="33"/>
      <c r="H62" s="114"/>
      <c r="I62" s="115"/>
    </row>
    <row r="63" spans="2:9" ht="39" customHeight="1" x14ac:dyDescent="0.25">
      <c r="B63" s="96" t="s">
        <v>865</v>
      </c>
      <c r="C63" s="97" t="s">
        <v>866</v>
      </c>
      <c r="D63" s="98" t="s">
        <v>494</v>
      </c>
      <c r="E63" s="99">
        <v>2</v>
      </c>
      <c r="F63" s="100"/>
      <c r="G63" s="33"/>
      <c r="H63" s="114"/>
      <c r="I63" s="115"/>
    </row>
    <row r="64" spans="2:9" ht="61.5" customHeight="1" x14ac:dyDescent="0.25">
      <c r="B64" s="96" t="s">
        <v>1036</v>
      </c>
      <c r="C64" s="101" t="s">
        <v>1037</v>
      </c>
      <c r="D64" s="102" t="s">
        <v>494</v>
      </c>
      <c r="E64" s="103">
        <v>1</v>
      </c>
      <c r="F64" s="104"/>
      <c r="G64" s="33"/>
      <c r="H64" s="149"/>
      <c r="I64" s="115"/>
    </row>
    <row r="65" spans="2:9" x14ac:dyDescent="0.25">
      <c r="B65" s="34" t="s">
        <v>617</v>
      </c>
      <c r="C65" s="128" t="s">
        <v>618</v>
      </c>
      <c r="D65" s="128"/>
      <c r="E65" s="79"/>
      <c r="F65" s="80"/>
      <c r="G65" s="81">
        <f>SUM(G66:G67)</f>
        <v>0</v>
      </c>
      <c r="H65" s="114"/>
      <c r="I65" s="115"/>
    </row>
    <row r="66" spans="2:9" x14ac:dyDescent="0.25">
      <c r="B66" s="30" t="s">
        <v>619</v>
      </c>
      <c r="C66" s="117" t="s">
        <v>620</v>
      </c>
      <c r="D66" s="31" t="s">
        <v>510</v>
      </c>
      <c r="E66" s="71">
        <v>248</v>
      </c>
      <c r="F66" s="32"/>
      <c r="G66" s="33"/>
      <c r="H66" s="114"/>
      <c r="I66" s="115"/>
    </row>
    <row r="67" spans="2:9" x14ac:dyDescent="0.25">
      <c r="B67" s="30" t="s">
        <v>621</v>
      </c>
      <c r="C67" s="117" t="s">
        <v>622</v>
      </c>
      <c r="D67" s="31" t="s">
        <v>489</v>
      </c>
      <c r="E67" s="71">
        <v>18.55</v>
      </c>
      <c r="F67" s="32"/>
      <c r="G67" s="33"/>
      <c r="H67" s="114"/>
      <c r="I67" s="115"/>
    </row>
    <row r="68" spans="2:9" x14ac:dyDescent="0.25">
      <c r="B68" s="34" t="s">
        <v>623</v>
      </c>
      <c r="C68" s="118" t="s">
        <v>624</v>
      </c>
      <c r="D68" s="118"/>
      <c r="E68" s="72"/>
      <c r="F68" s="29"/>
      <c r="G68" s="35">
        <f>SUM(G69:G78)</f>
        <v>0</v>
      </c>
      <c r="H68" s="114"/>
      <c r="I68" s="115"/>
    </row>
    <row r="69" spans="2:9" ht="24" x14ac:dyDescent="0.25">
      <c r="B69" s="30" t="s">
        <v>625</v>
      </c>
      <c r="C69" s="36" t="s">
        <v>626</v>
      </c>
      <c r="D69" s="31" t="s">
        <v>494</v>
      </c>
      <c r="E69" s="71">
        <v>1</v>
      </c>
      <c r="F69" s="32"/>
      <c r="G69" s="33"/>
      <c r="H69" s="114"/>
      <c r="I69" s="115"/>
    </row>
    <row r="70" spans="2:9" ht="24" x14ac:dyDescent="0.25">
      <c r="B70" s="30" t="s">
        <v>627</v>
      </c>
      <c r="C70" s="36" t="s">
        <v>628</v>
      </c>
      <c r="D70" s="31" t="s">
        <v>494</v>
      </c>
      <c r="E70" s="71">
        <v>1</v>
      </c>
      <c r="F70" s="32"/>
      <c r="G70" s="33"/>
      <c r="H70" s="114"/>
      <c r="I70" s="115"/>
    </row>
    <row r="71" spans="2:9" ht="24" x14ac:dyDescent="0.25">
      <c r="B71" s="30" t="s">
        <v>629</v>
      </c>
      <c r="C71" s="36" t="s">
        <v>630</v>
      </c>
      <c r="D71" s="31" t="s">
        <v>494</v>
      </c>
      <c r="E71" s="71">
        <v>1</v>
      </c>
      <c r="F71" s="32"/>
      <c r="G71" s="33"/>
      <c r="H71" s="114"/>
      <c r="I71" s="115"/>
    </row>
    <row r="72" spans="2:9" ht="36" x14ac:dyDescent="0.25">
      <c r="B72" s="30" t="s">
        <v>631</v>
      </c>
      <c r="C72" s="36" t="s">
        <v>632</v>
      </c>
      <c r="D72" s="31" t="s">
        <v>489</v>
      </c>
      <c r="E72" s="71">
        <v>257.08</v>
      </c>
      <c r="F72" s="32"/>
      <c r="G72" s="33"/>
      <c r="H72" s="114"/>
      <c r="I72" s="115"/>
    </row>
    <row r="73" spans="2:9" ht="36" x14ac:dyDescent="0.25">
      <c r="B73" s="30" t="s">
        <v>633</v>
      </c>
      <c r="C73" s="36" t="s">
        <v>634</v>
      </c>
      <c r="D73" s="31" t="s">
        <v>510</v>
      </c>
      <c r="E73" s="71">
        <v>145.1</v>
      </c>
      <c r="F73" s="32"/>
      <c r="G73" s="33"/>
      <c r="H73" s="114"/>
      <c r="I73" s="115"/>
    </row>
    <row r="74" spans="2:9" ht="14.25" customHeight="1" x14ac:dyDescent="0.25">
      <c r="B74" s="30" t="s">
        <v>635</v>
      </c>
      <c r="C74" s="36" t="s">
        <v>636</v>
      </c>
      <c r="D74" s="31" t="s">
        <v>494</v>
      </c>
      <c r="E74" s="71">
        <v>3</v>
      </c>
      <c r="F74" s="32"/>
      <c r="G74" s="33"/>
      <c r="H74" s="114"/>
      <c r="I74" s="115"/>
    </row>
    <row r="75" spans="2:9" ht="13.5" customHeight="1" x14ac:dyDescent="0.25">
      <c r="B75" s="30" t="s">
        <v>637</v>
      </c>
      <c r="C75" s="36" t="s">
        <v>638</v>
      </c>
      <c r="D75" s="31" t="s">
        <v>494</v>
      </c>
      <c r="E75" s="71">
        <v>4</v>
      </c>
      <c r="F75" s="32"/>
      <c r="G75" s="33"/>
      <c r="H75" s="114"/>
      <c r="I75" s="115"/>
    </row>
    <row r="76" spans="2:9" ht="14.25" customHeight="1" x14ac:dyDescent="0.25">
      <c r="B76" s="30" t="s">
        <v>639</v>
      </c>
      <c r="C76" s="36" t="s">
        <v>640</v>
      </c>
      <c r="D76" s="31" t="s">
        <v>494</v>
      </c>
      <c r="E76" s="71">
        <v>1</v>
      </c>
      <c r="F76" s="32"/>
      <c r="G76" s="33"/>
      <c r="H76" s="114"/>
      <c r="I76" s="115"/>
    </row>
    <row r="77" spans="2:9" x14ac:dyDescent="0.25">
      <c r="B77" s="30" t="s">
        <v>641</v>
      </c>
      <c r="C77" s="37" t="s">
        <v>642</v>
      </c>
      <c r="D77" s="31" t="s">
        <v>489</v>
      </c>
      <c r="E77" s="71">
        <v>6</v>
      </c>
      <c r="F77" s="32"/>
      <c r="G77" s="33"/>
      <c r="H77" s="114"/>
      <c r="I77" s="115"/>
    </row>
    <row r="78" spans="2:9" x14ac:dyDescent="0.25">
      <c r="B78" s="96" t="s">
        <v>643</v>
      </c>
      <c r="C78" s="105" t="s">
        <v>644</v>
      </c>
      <c r="D78" s="98" t="s">
        <v>494</v>
      </c>
      <c r="E78" s="99">
        <v>1</v>
      </c>
      <c r="F78" s="100"/>
      <c r="G78" s="33"/>
      <c r="H78" s="114"/>
      <c r="I78" s="115"/>
    </row>
    <row r="79" spans="2:9" x14ac:dyDescent="0.25">
      <c r="B79" s="34" t="s">
        <v>645</v>
      </c>
      <c r="C79" s="118" t="s">
        <v>646</v>
      </c>
      <c r="D79" s="118"/>
      <c r="E79" s="72"/>
      <c r="F79" s="29"/>
      <c r="G79" s="35">
        <f>SUM(G80:G84)</f>
        <v>0</v>
      </c>
      <c r="H79" s="114"/>
      <c r="I79" s="115"/>
    </row>
    <row r="80" spans="2:9" x14ac:dyDescent="0.25">
      <c r="B80" s="30" t="s">
        <v>647</v>
      </c>
      <c r="C80" s="117" t="s">
        <v>648</v>
      </c>
      <c r="D80" s="31" t="s">
        <v>489</v>
      </c>
      <c r="E80" s="71">
        <v>161.56</v>
      </c>
      <c r="F80" s="32"/>
      <c r="G80" s="33"/>
      <c r="H80" s="114"/>
      <c r="I80" s="115"/>
    </row>
    <row r="81" spans="2:9" x14ac:dyDescent="0.25">
      <c r="B81" s="30" t="s">
        <v>649</v>
      </c>
      <c r="C81" s="117" t="s">
        <v>650</v>
      </c>
      <c r="D81" s="31" t="s">
        <v>489</v>
      </c>
      <c r="E81" s="71">
        <v>115.16</v>
      </c>
      <c r="F81" s="32"/>
      <c r="G81" s="33"/>
      <c r="H81" s="114"/>
      <c r="I81" s="115"/>
    </row>
    <row r="82" spans="2:9" ht="24" x14ac:dyDescent="0.25">
      <c r="B82" s="30" t="s">
        <v>651</v>
      </c>
      <c r="C82" s="36" t="s">
        <v>652</v>
      </c>
      <c r="D82" s="31" t="s">
        <v>489</v>
      </c>
      <c r="E82" s="71">
        <v>115.16</v>
      </c>
      <c r="F82" s="32"/>
      <c r="G82" s="33"/>
      <c r="H82" s="114"/>
      <c r="I82" s="115"/>
    </row>
    <row r="83" spans="2:9" ht="24" x14ac:dyDescent="0.25">
      <c r="B83" s="30" t="s">
        <v>653</v>
      </c>
      <c r="C83" s="36" t="s">
        <v>654</v>
      </c>
      <c r="D83" s="31" t="s">
        <v>655</v>
      </c>
      <c r="E83" s="71">
        <v>1</v>
      </c>
      <c r="F83" s="32"/>
      <c r="G83" s="33"/>
      <c r="H83" s="114"/>
      <c r="I83" s="115"/>
    </row>
    <row r="84" spans="2:9" x14ac:dyDescent="0.25">
      <c r="B84" s="30" t="s">
        <v>656</v>
      </c>
      <c r="C84" s="117" t="s">
        <v>657</v>
      </c>
      <c r="D84" s="31" t="s">
        <v>489</v>
      </c>
      <c r="E84" s="71">
        <v>52.4</v>
      </c>
      <c r="F84" s="32"/>
      <c r="G84" s="33"/>
      <c r="H84" s="114"/>
      <c r="I84" s="115"/>
    </row>
    <row r="85" spans="2:9" x14ac:dyDescent="0.25">
      <c r="B85" s="34" t="s">
        <v>658</v>
      </c>
      <c r="C85" s="118" t="s">
        <v>659</v>
      </c>
      <c r="D85" s="118"/>
      <c r="E85" s="72"/>
      <c r="F85" s="29"/>
      <c r="G85" s="35">
        <f>SUM(G86:G91)</f>
        <v>0</v>
      </c>
      <c r="H85" s="114"/>
      <c r="I85" s="115"/>
    </row>
    <row r="86" spans="2:9" ht="12" customHeight="1" x14ac:dyDescent="0.25">
      <c r="B86" s="30" t="s">
        <v>660</v>
      </c>
      <c r="C86" s="38" t="s">
        <v>868</v>
      </c>
      <c r="D86" s="45" t="s">
        <v>542</v>
      </c>
      <c r="E86" s="82">
        <v>510.75</v>
      </c>
      <c r="F86" s="32"/>
      <c r="G86" s="33"/>
      <c r="H86" s="114"/>
      <c r="I86" s="115"/>
    </row>
    <row r="87" spans="2:9" x14ac:dyDescent="0.25">
      <c r="B87" s="30" t="s">
        <v>661</v>
      </c>
      <c r="C87" s="38" t="s">
        <v>869</v>
      </c>
      <c r="D87" s="45" t="s">
        <v>542</v>
      </c>
      <c r="E87" s="82">
        <v>310.26</v>
      </c>
      <c r="F87" s="32"/>
      <c r="G87" s="33"/>
      <c r="H87" s="114"/>
      <c r="I87" s="115"/>
    </row>
    <row r="88" spans="2:9" x14ac:dyDescent="0.25">
      <c r="B88" s="30" t="s">
        <v>662</v>
      </c>
      <c r="C88" s="38" t="s">
        <v>663</v>
      </c>
      <c r="D88" s="45" t="s">
        <v>489</v>
      </c>
      <c r="E88" s="82">
        <v>102.86</v>
      </c>
      <c r="F88" s="32"/>
      <c r="G88" s="33"/>
      <c r="H88" s="114"/>
      <c r="I88" s="115"/>
    </row>
    <row r="89" spans="2:9" ht="36" x14ac:dyDescent="0.25">
      <c r="B89" s="30" t="s">
        <v>664</v>
      </c>
      <c r="C89" s="38" t="s">
        <v>870</v>
      </c>
      <c r="D89" s="45" t="s">
        <v>510</v>
      </c>
      <c r="E89" s="82">
        <v>36.200000000000003</v>
      </c>
      <c r="F89" s="32"/>
      <c r="G89" s="33"/>
      <c r="H89" s="114"/>
      <c r="I89" s="115"/>
    </row>
    <row r="90" spans="2:9" ht="24" x14ac:dyDescent="0.25">
      <c r="B90" s="30" t="s">
        <v>665</v>
      </c>
      <c r="C90" s="38" t="s">
        <v>666</v>
      </c>
      <c r="D90" s="45" t="s">
        <v>494</v>
      </c>
      <c r="E90" s="82">
        <v>13</v>
      </c>
      <c r="F90" s="32"/>
      <c r="G90" s="33"/>
      <c r="H90" s="114"/>
      <c r="I90" s="115"/>
    </row>
    <row r="91" spans="2:9" x14ac:dyDescent="0.25">
      <c r="B91" s="30" t="s">
        <v>667</v>
      </c>
      <c r="C91" s="38" t="s">
        <v>668</v>
      </c>
      <c r="D91" s="45" t="s">
        <v>489</v>
      </c>
      <c r="E91" s="82">
        <v>19.399999999999999</v>
      </c>
      <c r="F91" s="32"/>
      <c r="G91" s="33"/>
      <c r="H91" s="114"/>
      <c r="I91" s="115"/>
    </row>
    <row r="92" spans="2:9" x14ac:dyDescent="0.25">
      <c r="B92" s="34" t="s">
        <v>669</v>
      </c>
      <c r="C92" s="118" t="s">
        <v>670</v>
      </c>
      <c r="D92" s="118"/>
      <c r="E92" s="72"/>
      <c r="F92" s="29"/>
      <c r="G92" s="35">
        <f>SUM(G93:G97)</f>
        <v>0</v>
      </c>
      <c r="H92" s="114"/>
      <c r="I92" s="115"/>
    </row>
    <row r="93" spans="2:9" ht="24" x14ac:dyDescent="0.25">
      <c r="B93" s="30" t="s">
        <v>671</v>
      </c>
      <c r="C93" s="36" t="s">
        <v>672</v>
      </c>
      <c r="D93" s="31" t="s">
        <v>489</v>
      </c>
      <c r="E93" s="71">
        <v>77.680000000000007</v>
      </c>
      <c r="F93" s="32"/>
      <c r="G93" s="33"/>
      <c r="H93" s="114"/>
      <c r="I93" s="115"/>
    </row>
    <row r="94" spans="2:9" x14ac:dyDescent="0.25">
      <c r="B94" s="30" t="s">
        <v>673</v>
      </c>
      <c r="C94" s="36" t="s">
        <v>674</v>
      </c>
      <c r="D94" s="31" t="s">
        <v>489</v>
      </c>
      <c r="E94" s="71">
        <v>73</v>
      </c>
      <c r="F94" s="32"/>
      <c r="G94" s="33"/>
      <c r="H94" s="114"/>
      <c r="I94" s="115"/>
    </row>
    <row r="95" spans="2:9" x14ac:dyDescent="0.25">
      <c r="B95" s="30" t="s">
        <v>675</v>
      </c>
      <c r="C95" s="36" t="s">
        <v>676</v>
      </c>
      <c r="D95" s="31" t="s">
        <v>489</v>
      </c>
      <c r="E95" s="71">
        <v>77.680000000000007</v>
      </c>
      <c r="F95" s="32"/>
      <c r="G95" s="33"/>
      <c r="H95" s="114"/>
      <c r="I95" s="115"/>
    </row>
    <row r="96" spans="2:9" x14ac:dyDescent="0.25">
      <c r="B96" s="30" t="s">
        <v>677</v>
      </c>
      <c r="C96" s="36" t="s">
        <v>678</v>
      </c>
      <c r="D96" s="31" t="s">
        <v>510</v>
      </c>
      <c r="E96" s="71">
        <v>22.6</v>
      </c>
      <c r="F96" s="32"/>
      <c r="G96" s="33"/>
      <c r="H96" s="114"/>
      <c r="I96" s="115"/>
    </row>
    <row r="97" spans="2:9" ht="24" x14ac:dyDescent="0.25">
      <c r="B97" s="30" t="s">
        <v>679</v>
      </c>
      <c r="C97" s="36" t="s">
        <v>680</v>
      </c>
      <c r="D97" s="31" t="s">
        <v>489</v>
      </c>
      <c r="E97" s="71">
        <v>6.1</v>
      </c>
      <c r="F97" s="32"/>
      <c r="G97" s="33"/>
      <c r="H97" s="114"/>
      <c r="I97" s="115"/>
    </row>
    <row r="98" spans="2:9" x14ac:dyDescent="0.25">
      <c r="B98" s="34" t="s">
        <v>681</v>
      </c>
      <c r="C98" s="118" t="s">
        <v>682</v>
      </c>
      <c r="D98" s="118"/>
      <c r="E98" s="72"/>
      <c r="F98" s="29"/>
      <c r="G98" s="35">
        <f>G99</f>
        <v>0</v>
      </c>
      <c r="H98" s="114"/>
      <c r="I98" s="115"/>
    </row>
    <row r="99" spans="2:9" x14ac:dyDescent="0.25">
      <c r="B99" s="30" t="s">
        <v>683</v>
      </c>
      <c r="C99" s="38" t="s">
        <v>684</v>
      </c>
      <c r="D99" s="39" t="s">
        <v>505</v>
      </c>
      <c r="E99" s="83">
        <v>7.35</v>
      </c>
      <c r="F99" s="40"/>
      <c r="G99" s="33"/>
      <c r="H99" s="114"/>
      <c r="I99" s="115"/>
    </row>
    <row r="100" spans="2:9" x14ac:dyDescent="0.25">
      <c r="B100" s="34" t="s">
        <v>685</v>
      </c>
      <c r="C100" s="118" t="s">
        <v>686</v>
      </c>
      <c r="D100" s="118"/>
      <c r="E100" s="72"/>
      <c r="F100" s="29"/>
      <c r="G100" s="35">
        <f>SUM(G101:G102)</f>
        <v>0</v>
      </c>
      <c r="H100" s="114"/>
      <c r="I100" s="115"/>
    </row>
    <row r="101" spans="2:9" x14ac:dyDescent="0.25">
      <c r="B101" s="30" t="s">
        <v>687</v>
      </c>
      <c r="C101" s="36" t="s">
        <v>688</v>
      </c>
      <c r="D101" s="45" t="s">
        <v>1052</v>
      </c>
      <c r="E101" s="71">
        <v>305</v>
      </c>
      <c r="F101" s="48"/>
      <c r="G101" s="33"/>
      <c r="H101" s="114"/>
      <c r="I101" s="115"/>
    </row>
    <row r="102" spans="2:9" ht="24" x14ac:dyDescent="0.25">
      <c r="B102" s="30" t="s">
        <v>689</v>
      </c>
      <c r="C102" s="36" t="s">
        <v>690</v>
      </c>
      <c r="D102" s="31" t="s">
        <v>489</v>
      </c>
      <c r="E102" s="71">
        <v>21.34</v>
      </c>
      <c r="F102" s="32"/>
      <c r="G102" s="33"/>
      <c r="H102" s="114"/>
      <c r="I102" s="115"/>
    </row>
    <row r="103" spans="2:9" ht="24" x14ac:dyDescent="0.25">
      <c r="B103" s="41" t="s">
        <v>691</v>
      </c>
      <c r="C103" s="42" t="s">
        <v>692</v>
      </c>
      <c r="D103" s="43"/>
      <c r="E103" s="73"/>
      <c r="F103" s="44"/>
      <c r="G103" s="44">
        <f>SUM(G104:G124)</f>
        <v>0</v>
      </c>
      <c r="H103" s="114"/>
      <c r="I103" s="115"/>
    </row>
    <row r="104" spans="2:9" x14ac:dyDescent="0.25">
      <c r="B104" s="45" t="s">
        <v>693</v>
      </c>
      <c r="C104" s="38" t="s">
        <v>501</v>
      </c>
      <c r="D104" s="45" t="s">
        <v>489</v>
      </c>
      <c r="E104" s="82">
        <v>30.25</v>
      </c>
      <c r="F104" s="48"/>
      <c r="G104" s="33"/>
      <c r="H104" s="114"/>
      <c r="I104" s="115"/>
    </row>
    <row r="105" spans="2:9" x14ac:dyDescent="0.25">
      <c r="B105" s="45" t="s">
        <v>694</v>
      </c>
      <c r="C105" s="38" t="s">
        <v>504</v>
      </c>
      <c r="D105" s="45" t="s">
        <v>505</v>
      </c>
      <c r="E105" s="82">
        <v>24.67</v>
      </c>
      <c r="F105" s="48"/>
      <c r="G105" s="33"/>
      <c r="H105" s="114"/>
      <c r="I105" s="115"/>
    </row>
    <row r="106" spans="2:9" x14ac:dyDescent="0.25">
      <c r="B106" s="45" t="s">
        <v>695</v>
      </c>
      <c r="C106" s="38" t="s">
        <v>871</v>
      </c>
      <c r="D106" s="45" t="s">
        <v>505</v>
      </c>
      <c r="E106" s="82">
        <v>1.01</v>
      </c>
      <c r="F106" s="48"/>
      <c r="G106" s="33"/>
      <c r="H106" s="114"/>
      <c r="I106" s="115"/>
    </row>
    <row r="107" spans="2:9" x14ac:dyDescent="0.25">
      <c r="B107" s="45" t="s">
        <v>696</v>
      </c>
      <c r="C107" s="38" t="s">
        <v>1030</v>
      </c>
      <c r="D107" s="45" t="s">
        <v>505</v>
      </c>
      <c r="E107" s="82">
        <v>7.2</v>
      </c>
      <c r="F107" s="48"/>
      <c r="G107" s="33"/>
      <c r="H107" s="114"/>
      <c r="I107" s="115"/>
    </row>
    <row r="108" spans="2:9" x14ac:dyDescent="0.25">
      <c r="B108" s="45" t="s">
        <v>697</v>
      </c>
      <c r="C108" s="38" t="s">
        <v>1031</v>
      </c>
      <c r="D108" s="45" t="s">
        <v>505</v>
      </c>
      <c r="E108" s="82">
        <v>1.26</v>
      </c>
      <c r="F108" s="48"/>
      <c r="G108" s="33"/>
      <c r="H108" s="114"/>
      <c r="I108" s="115"/>
    </row>
    <row r="109" spans="2:9" x14ac:dyDescent="0.25">
      <c r="B109" s="45" t="s">
        <v>698</v>
      </c>
      <c r="C109" s="38" t="s">
        <v>1032</v>
      </c>
      <c r="D109" s="45" t="s">
        <v>505</v>
      </c>
      <c r="E109" s="82">
        <v>0.81</v>
      </c>
      <c r="F109" s="95"/>
      <c r="G109" s="33"/>
      <c r="H109" s="114"/>
      <c r="I109" s="115"/>
    </row>
    <row r="110" spans="2:9" x14ac:dyDescent="0.25">
      <c r="B110" s="45" t="s">
        <v>699</v>
      </c>
      <c r="C110" s="38" t="s">
        <v>1033</v>
      </c>
      <c r="D110" s="45" t="s">
        <v>505</v>
      </c>
      <c r="E110" s="82">
        <v>2.16</v>
      </c>
      <c r="F110" s="95"/>
      <c r="G110" s="33"/>
      <c r="H110" s="114"/>
      <c r="I110" s="115"/>
    </row>
    <row r="111" spans="2:9" ht="36" x14ac:dyDescent="0.25">
      <c r="B111" s="45" t="s">
        <v>700</v>
      </c>
      <c r="C111" s="38" t="s">
        <v>516</v>
      </c>
      <c r="D111" s="45" t="s">
        <v>505</v>
      </c>
      <c r="E111" s="82">
        <v>20.22</v>
      </c>
      <c r="F111" s="48"/>
      <c r="G111" s="33"/>
      <c r="H111" s="114"/>
      <c r="I111" s="115"/>
    </row>
    <row r="112" spans="2:9" x14ac:dyDescent="0.25">
      <c r="B112" s="45" t="s">
        <v>701</v>
      </c>
      <c r="C112" s="38" t="s">
        <v>1034</v>
      </c>
      <c r="D112" s="45" t="s">
        <v>505</v>
      </c>
      <c r="E112" s="82">
        <v>2.69</v>
      </c>
      <c r="F112" s="95"/>
      <c r="G112" s="33"/>
      <c r="H112" s="114"/>
      <c r="I112" s="115"/>
    </row>
    <row r="113" spans="2:9" x14ac:dyDescent="0.25">
      <c r="B113" s="45" t="s">
        <v>702</v>
      </c>
      <c r="C113" s="38" t="s">
        <v>1048</v>
      </c>
      <c r="D113" s="45" t="s">
        <v>505</v>
      </c>
      <c r="E113" s="82">
        <v>2.89</v>
      </c>
      <c r="F113" s="95"/>
      <c r="G113" s="33"/>
      <c r="H113" s="129"/>
      <c r="I113" s="115"/>
    </row>
    <row r="114" spans="2:9" s="120" customFormat="1" x14ac:dyDescent="0.25">
      <c r="B114" s="45" t="s">
        <v>703</v>
      </c>
      <c r="C114" s="38" t="s">
        <v>1035</v>
      </c>
      <c r="D114" s="45" t="s">
        <v>505</v>
      </c>
      <c r="E114" s="82">
        <v>6.92</v>
      </c>
      <c r="F114" s="95"/>
      <c r="G114" s="33"/>
      <c r="H114" s="114"/>
      <c r="I114" s="115"/>
    </row>
    <row r="115" spans="2:9" x14ac:dyDescent="0.25">
      <c r="B115" s="45" t="s">
        <v>705</v>
      </c>
      <c r="C115" s="38" t="s">
        <v>704</v>
      </c>
      <c r="D115" s="45" t="s">
        <v>542</v>
      </c>
      <c r="E115" s="82">
        <v>4124</v>
      </c>
      <c r="F115" s="48"/>
      <c r="G115" s="33"/>
      <c r="H115" s="114">
        <f>+E115/44.35</f>
        <v>92.987598647125139</v>
      </c>
      <c r="I115" s="115"/>
    </row>
    <row r="116" spans="2:9" x14ac:dyDescent="0.25">
      <c r="B116" s="45" t="s">
        <v>707</v>
      </c>
      <c r="C116" s="38" t="s">
        <v>706</v>
      </c>
      <c r="D116" s="45" t="s">
        <v>489</v>
      </c>
      <c r="E116" s="82">
        <v>36</v>
      </c>
      <c r="F116" s="48"/>
      <c r="G116" s="33"/>
      <c r="H116" s="114"/>
      <c r="I116" s="115"/>
    </row>
    <row r="117" spans="2:9" ht="24" x14ac:dyDescent="0.25">
      <c r="B117" s="45" t="s">
        <v>709</v>
      </c>
      <c r="C117" s="38" t="s">
        <v>708</v>
      </c>
      <c r="D117" s="45" t="s">
        <v>494</v>
      </c>
      <c r="E117" s="82">
        <v>1</v>
      </c>
      <c r="F117" s="48"/>
      <c r="G117" s="33"/>
      <c r="H117" s="114"/>
      <c r="I117" s="115"/>
    </row>
    <row r="118" spans="2:9" ht="37.5" customHeight="1" x14ac:dyDescent="0.25">
      <c r="B118" s="45" t="s">
        <v>710</v>
      </c>
      <c r="C118" s="38" t="s">
        <v>1039</v>
      </c>
      <c r="D118" s="45" t="s">
        <v>510</v>
      </c>
      <c r="E118" s="82">
        <v>7</v>
      </c>
      <c r="F118" s="48"/>
      <c r="G118" s="33"/>
      <c r="H118" s="114"/>
      <c r="I118" s="115"/>
    </row>
    <row r="119" spans="2:9" ht="38.25" customHeight="1" x14ac:dyDescent="0.25">
      <c r="B119" s="45" t="s">
        <v>711</v>
      </c>
      <c r="C119" s="38" t="s">
        <v>1038</v>
      </c>
      <c r="D119" s="45" t="s">
        <v>510</v>
      </c>
      <c r="E119" s="82">
        <v>8.4499999999999993</v>
      </c>
      <c r="F119" s="48"/>
      <c r="G119" s="33"/>
      <c r="H119" s="114"/>
      <c r="I119" s="115"/>
    </row>
    <row r="120" spans="2:9" ht="24" x14ac:dyDescent="0.25">
      <c r="B120" s="45" t="s">
        <v>713</v>
      </c>
      <c r="C120" s="38" t="s">
        <v>712</v>
      </c>
      <c r="D120" s="45" t="s">
        <v>494</v>
      </c>
      <c r="E120" s="82">
        <v>2</v>
      </c>
      <c r="F120" s="48"/>
      <c r="G120" s="33"/>
      <c r="H120" s="114"/>
      <c r="I120" s="115"/>
    </row>
    <row r="121" spans="2:9" ht="24" x14ac:dyDescent="0.25">
      <c r="B121" s="45" t="s">
        <v>715</v>
      </c>
      <c r="C121" s="38" t="s">
        <v>714</v>
      </c>
      <c r="D121" s="45" t="s">
        <v>494</v>
      </c>
      <c r="E121" s="82">
        <v>2</v>
      </c>
      <c r="F121" s="48"/>
      <c r="G121" s="33"/>
      <c r="H121" s="114"/>
      <c r="I121" s="115"/>
    </row>
    <row r="122" spans="2:9" ht="24" x14ac:dyDescent="0.25">
      <c r="B122" s="45" t="s">
        <v>717</v>
      </c>
      <c r="C122" s="38" t="s">
        <v>716</v>
      </c>
      <c r="D122" s="45" t="s">
        <v>494</v>
      </c>
      <c r="E122" s="82">
        <v>1</v>
      </c>
      <c r="F122" s="48"/>
      <c r="G122" s="33"/>
      <c r="H122" s="114"/>
      <c r="I122" s="115"/>
    </row>
    <row r="123" spans="2:9" ht="24" x14ac:dyDescent="0.25">
      <c r="B123" s="45" t="s">
        <v>719</v>
      </c>
      <c r="C123" s="38" t="s">
        <v>718</v>
      </c>
      <c r="D123" s="45" t="s">
        <v>494</v>
      </c>
      <c r="E123" s="82">
        <v>1</v>
      </c>
      <c r="F123" s="48"/>
      <c r="G123" s="33"/>
      <c r="H123" s="114"/>
      <c r="I123" s="115"/>
    </row>
    <row r="124" spans="2:9" x14ac:dyDescent="0.25">
      <c r="B124" s="45" t="s">
        <v>872</v>
      </c>
      <c r="C124" s="38" t="s">
        <v>720</v>
      </c>
      <c r="D124" s="45" t="s">
        <v>1052</v>
      </c>
      <c r="E124" s="82">
        <v>98</v>
      </c>
      <c r="F124" s="48"/>
      <c r="G124" s="33"/>
      <c r="H124" s="114"/>
      <c r="I124" s="115"/>
    </row>
    <row r="125" spans="2:9" ht="24" x14ac:dyDescent="0.25">
      <c r="B125" s="41" t="s">
        <v>721</v>
      </c>
      <c r="C125" s="42" t="s">
        <v>722</v>
      </c>
      <c r="D125" s="43"/>
      <c r="E125" s="74"/>
      <c r="F125" s="44"/>
      <c r="G125" s="44">
        <f>SUM(G126:G129)</f>
        <v>0</v>
      </c>
      <c r="H125" s="114"/>
      <c r="I125" s="115"/>
    </row>
    <row r="126" spans="2:9" ht="24" x14ac:dyDescent="0.25">
      <c r="B126" s="45" t="s">
        <v>723</v>
      </c>
      <c r="C126" s="46" t="s">
        <v>1050</v>
      </c>
      <c r="D126" s="47" t="s">
        <v>510</v>
      </c>
      <c r="E126" s="49">
        <v>44.4</v>
      </c>
      <c r="F126" s="48"/>
      <c r="G126" s="33"/>
      <c r="H126" s="114"/>
      <c r="I126" s="115"/>
    </row>
    <row r="127" spans="2:9" ht="24" x14ac:dyDescent="0.25">
      <c r="B127" s="45" t="s">
        <v>724</v>
      </c>
      <c r="C127" s="46" t="s">
        <v>1051</v>
      </c>
      <c r="D127" s="47" t="s">
        <v>494</v>
      </c>
      <c r="E127" s="49">
        <v>6.27</v>
      </c>
      <c r="F127" s="48"/>
      <c r="G127" s="33"/>
      <c r="H127" s="114"/>
      <c r="I127" s="115"/>
    </row>
    <row r="128" spans="2:9" ht="28.5" customHeight="1" x14ac:dyDescent="0.25">
      <c r="B128" s="45" t="s">
        <v>725</v>
      </c>
      <c r="C128" s="46" t="s">
        <v>726</v>
      </c>
      <c r="D128" s="47" t="s">
        <v>494</v>
      </c>
      <c r="E128" s="49">
        <v>2</v>
      </c>
      <c r="F128" s="48"/>
      <c r="G128" s="33"/>
      <c r="H128" s="114"/>
      <c r="I128" s="115"/>
    </row>
    <row r="129" spans="2:9" ht="36" x14ac:dyDescent="0.25">
      <c r="B129" s="45" t="s">
        <v>727</v>
      </c>
      <c r="C129" s="46" t="s">
        <v>728</v>
      </c>
      <c r="D129" s="47" t="s">
        <v>494</v>
      </c>
      <c r="E129" s="49">
        <v>2</v>
      </c>
      <c r="F129" s="48"/>
      <c r="G129" s="33"/>
      <c r="H129" s="114"/>
      <c r="I129" s="115"/>
    </row>
    <row r="130" spans="2:9" x14ac:dyDescent="0.25">
      <c r="B130" s="41" t="s">
        <v>729</v>
      </c>
      <c r="C130" s="50" t="s">
        <v>730</v>
      </c>
      <c r="D130" s="50"/>
      <c r="E130" s="75"/>
      <c r="F130" s="44"/>
      <c r="G130" s="44">
        <f>SUM(G131:G140)</f>
        <v>0</v>
      </c>
      <c r="H130" s="114"/>
      <c r="I130" s="115"/>
    </row>
    <row r="131" spans="2:9" x14ac:dyDescent="0.25">
      <c r="B131" s="51" t="s">
        <v>731</v>
      </c>
      <c r="C131" s="46" t="s">
        <v>732</v>
      </c>
      <c r="D131" s="47" t="s">
        <v>510</v>
      </c>
      <c r="E131" s="49">
        <v>115</v>
      </c>
      <c r="F131" s="48"/>
      <c r="G131" s="33"/>
      <c r="H131" s="114"/>
      <c r="I131" s="115"/>
    </row>
    <row r="132" spans="2:9" x14ac:dyDescent="0.25">
      <c r="B132" s="51" t="s">
        <v>733</v>
      </c>
      <c r="C132" s="46" t="s">
        <v>734</v>
      </c>
      <c r="D132" s="47" t="s">
        <v>494</v>
      </c>
      <c r="E132" s="49">
        <v>7</v>
      </c>
      <c r="F132" s="48"/>
      <c r="G132" s="33"/>
      <c r="H132" s="114"/>
      <c r="I132" s="115"/>
    </row>
    <row r="133" spans="2:9" x14ac:dyDescent="0.25">
      <c r="B133" s="51" t="s">
        <v>735</v>
      </c>
      <c r="C133" s="46" t="s">
        <v>199</v>
      </c>
      <c r="D133" s="47" t="s">
        <v>494</v>
      </c>
      <c r="E133" s="49">
        <v>2</v>
      </c>
      <c r="F133" s="48"/>
      <c r="G133" s="33"/>
      <c r="H133" s="114"/>
      <c r="I133" s="115"/>
    </row>
    <row r="134" spans="2:9" x14ac:dyDescent="0.25">
      <c r="B134" s="51" t="s">
        <v>736</v>
      </c>
      <c r="C134" s="46" t="s">
        <v>737</v>
      </c>
      <c r="D134" s="47" t="s">
        <v>494</v>
      </c>
      <c r="E134" s="49">
        <v>1</v>
      </c>
      <c r="F134" s="48"/>
      <c r="G134" s="33"/>
      <c r="H134" s="114"/>
      <c r="I134" s="115"/>
    </row>
    <row r="135" spans="2:9" x14ac:dyDescent="0.25">
      <c r="B135" s="51" t="s">
        <v>738</v>
      </c>
      <c r="C135" s="46" t="s">
        <v>739</v>
      </c>
      <c r="D135" s="47" t="s">
        <v>494</v>
      </c>
      <c r="E135" s="49">
        <v>8</v>
      </c>
      <c r="F135" s="48"/>
      <c r="G135" s="33"/>
      <c r="H135" s="114"/>
      <c r="I135" s="115"/>
    </row>
    <row r="136" spans="2:9" x14ac:dyDescent="0.25">
      <c r="B136" s="51" t="s">
        <v>740</v>
      </c>
      <c r="C136" s="46" t="s">
        <v>741</v>
      </c>
      <c r="D136" s="47" t="s">
        <v>510</v>
      </c>
      <c r="E136" s="49">
        <v>333</v>
      </c>
      <c r="F136" s="48"/>
      <c r="G136" s="33"/>
      <c r="H136" s="114"/>
      <c r="I136" s="115"/>
    </row>
    <row r="137" spans="2:9" x14ac:dyDescent="0.25">
      <c r="B137" s="51" t="s">
        <v>742</v>
      </c>
      <c r="C137" s="46" t="s">
        <v>743</v>
      </c>
      <c r="D137" s="47" t="s">
        <v>494</v>
      </c>
      <c r="E137" s="49">
        <v>20</v>
      </c>
      <c r="F137" s="48"/>
      <c r="G137" s="33"/>
      <c r="H137" s="114"/>
      <c r="I137" s="115"/>
    </row>
    <row r="138" spans="2:9" x14ac:dyDescent="0.25">
      <c r="B138" s="51" t="s">
        <v>744</v>
      </c>
      <c r="C138" s="46" t="s">
        <v>745</v>
      </c>
      <c r="D138" s="47" t="s">
        <v>494</v>
      </c>
      <c r="E138" s="49">
        <v>3</v>
      </c>
      <c r="F138" s="48"/>
      <c r="G138" s="33"/>
      <c r="H138" s="129"/>
      <c r="I138" s="115"/>
    </row>
    <row r="139" spans="2:9" s="120" customFormat="1" x14ac:dyDescent="0.25">
      <c r="B139" s="51" t="s">
        <v>746</v>
      </c>
      <c r="C139" s="46" t="s">
        <v>28</v>
      </c>
      <c r="D139" s="47" t="s">
        <v>510</v>
      </c>
      <c r="E139" s="49">
        <v>41</v>
      </c>
      <c r="F139" s="48"/>
      <c r="G139" s="33"/>
      <c r="H139" s="114"/>
      <c r="I139" s="115"/>
    </row>
    <row r="140" spans="2:9" x14ac:dyDescent="0.25">
      <c r="B140" s="51" t="s">
        <v>747</v>
      </c>
      <c r="C140" s="46" t="s">
        <v>227</v>
      </c>
      <c r="D140" s="47" t="s">
        <v>494</v>
      </c>
      <c r="E140" s="49">
        <v>8</v>
      </c>
      <c r="F140" s="48"/>
      <c r="G140" s="33"/>
      <c r="H140" s="114"/>
      <c r="I140" s="115"/>
    </row>
    <row r="141" spans="2:9" x14ac:dyDescent="0.25">
      <c r="B141" s="41" t="s">
        <v>748</v>
      </c>
      <c r="C141" s="42" t="s">
        <v>749</v>
      </c>
      <c r="D141" s="52"/>
      <c r="E141" s="74"/>
      <c r="F141" s="44"/>
      <c r="G141" s="44">
        <f>SUM(G142:G155)</f>
        <v>0</v>
      </c>
      <c r="H141" s="114"/>
      <c r="I141" s="115"/>
    </row>
    <row r="142" spans="2:9" ht="48" x14ac:dyDescent="0.25">
      <c r="B142" s="51" t="s">
        <v>750</v>
      </c>
      <c r="C142" s="46" t="s">
        <v>751</v>
      </c>
      <c r="D142" s="51" t="s">
        <v>489</v>
      </c>
      <c r="E142" s="49">
        <v>80</v>
      </c>
      <c r="F142" s="48"/>
      <c r="G142" s="33"/>
      <c r="H142" s="114"/>
      <c r="I142" s="115"/>
    </row>
    <row r="143" spans="2:9" ht="60" x14ac:dyDescent="0.25">
      <c r="B143" s="51" t="s">
        <v>752</v>
      </c>
      <c r="C143" s="46" t="s">
        <v>753</v>
      </c>
      <c r="D143" s="51" t="s">
        <v>754</v>
      </c>
      <c r="E143" s="49">
        <v>5610</v>
      </c>
      <c r="F143" s="48"/>
      <c r="G143" s="33"/>
      <c r="H143" s="129"/>
      <c r="I143" s="115"/>
    </row>
    <row r="144" spans="2:9" s="120" customFormat="1" ht="24" x14ac:dyDescent="0.25">
      <c r="B144" s="51" t="s">
        <v>755</v>
      </c>
      <c r="C144" s="46" t="s">
        <v>47</v>
      </c>
      <c r="D144" s="51" t="s">
        <v>494</v>
      </c>
      <c r="E144" s="49">
        <v>1</v>
      </c>
      <c r="F144" s="48"/>
      <c r="G144" s="33"/>
      <c r="H144" s="149"/>
      <c r="I144" s="115"/>
    </row>
    <row r="145" spans="2:9" x14ac:dyDescent="0.25">
      <c r="B145" s="51" t="s">
        <v>756</v>
      </c>
      <c r="C145" s="46" t="s">
        <v>165</v>
      </c>
      <c r="D145" s="51" t="s">
        <v>494</v>
      </c>
      <c r="E145" s="49">
        <v>1</v>
      </c>
      <c r="F145" s="48"/>
      <c r="G145" s="33"/>
      <c r="H145" s="149"/>
      <c r="I145" s="115"/>
    </row>
    <row r="146" spans="2:9" x14ac:dyDescent="0.25">
      <c r="B146" s="51" t="s">
        <v>757</v>
      </c>
      <c r="C146" s="46" t="s">
        <v>166</v>
      </c>
      <c r="D146" s="51" t="s">
        <v>494</v>
      </c>
      <c r="E146" s="49">
        <v>1</v>
      </c>
      <c r="F146" s="48"/>
      <c r="G146" s="33"/>
      <c r="H146" s="114"/>
      <c r="I146" s="115"/>
    </row>
    <row r="147" spans="2:9" x14ac:dyDescent="0.25">
      <c r="B147" s="51" t="s">
        <v>758</v>
      </c>
      <c r="C147" s="46" t="s">
        <v>759</v>
      </c>
      <c r="D147" s="51" t="s">
        <v>494</v>
      </c>
      <c r="E147" s="49">
        <v>3</v>
      </c>
      <c r="F147" s="48"/>
      <c r="G147" s="33"/>
      <c r="H147" s="129"/>
      <c r="I147" s="115"/>
    </row>
    <row r="148" spans="2:9" s="120" customFormat="1" x14ac:dyDescent="0.25">
      <c r="B148" s="51" t="s">
        <v>760</v>
      </c>
      <c r="C148" s="46" t="s">
        <v>230</v>
      </c>
      <c r="D148" s="51" t="s">
        <v>494</v>
      </c>
      <c r="E148" s="49">
        <v>3</v>
      </c>
      <c r="F148" s="48"/>
      <c r="G148" s="33"/>
      <c r="H148" s="129"/>
      <c r="I148" s="115"/>
    </row>
    <row r="149" spans="2:9" s="120" customFormat="1" ht="24" x14ac:dyDescent="0.25">
      <c r="B149" s="51" t="s">
        <v>761</v>
      </c>
      <c r="C149" s="46" t="s">
        <v>762</v>
      </c>
      <c r="D149" s="51" t="s">
        <v>494</v>
      </c>
      <c r="E149" s="49">
        <v>6</v>
      </c>
      <c r="F149" s="48"/>
      <c r="G149" s="33"/>
      <c r="H149" s="129"/>
      <c r="I149" s="115"/>
    </row>
    <row r="150" spans="2:9" s="120" customFormat="1" x14ac:dyDescent="0.25">
      <c r="B150" s="51" t="s">
        <v>763</v>
      </c>
      <c r="C150" s="46" t="s">
        <v>764</v>
      </c>
      <c r="D150" s="51" t="s">
        <v>510</v>
      </c>
      <c r="E150" s="49">
        <v>45</v>
      </c>
      <c r="F150" s="48"/>
      <c r="G150" s="33"/>
      <c r="H150" s="114"/>
      <c r="I150" s="115"/>
    </row>
    <row r="151" spans="2:9" x14ac:dyDescent="0.25">
      <c r="B151" s="51" t="s">
        <v>765</v>
      </c>
      <c r="C151" s="46" t="s">
        <v>74</v>
      </c>
      <c r="D151" s="51" t="s">
        <v>510</v>
      </c>
      <c r="E151" s="49">
        <v>45</v>
      </c>
      <c r="F151" s="48"/>
      <c r="G151" s="33"/>
      <c r="H151" s="129"/>
      <c r="I151" s="115"/>
    </row>
    <row r="152" spans="2:9" s="120" customFormat="1" x14ac:dyDescent="0.25">
      <c r="B152" s="51" t="s">
        <v>766</v>
      </c>
      <c r="C152" s="46" t="s">
        <v>69</v>
      </c>
      <c r="D152" s="51" t="s">
        <v>510</v>
      </c>
      <c r="E152" s="49">
        <v>25</v>
      </c>
      <c r="F152" s="48"/>
      <c r="G152" s="33"/>
      <c r="H152" s="114"/>
      <c r="I152" s="115"/>
    </row>
    <row r="153" spans="2:9" x14ac:dyDescent="0.25">
      <c r="B153" s="51" t="s">
        <v>767</v>
      </c>
      <c r="C153" s="46" t="s">
        <v>68</v>
      </c>
      <c r="D153" s="51" t="s">
        <v>510</v>
      </c>
      <c r="E153" s="49">
        <v>25</v>
      </c>
      <c r="F153" s="48"/>
      <c r="G153" s="33"/>
      <c r="H153" s="129"/>
      <c r="I153" s="115"/>
    </row>
    <row r="154" spans="2:9" s="120" customFormat="1" x14ac:dyDescent="0.25">
      <c r="B154" s="51" t="s">
        <v>768</v>
      </c>
      <c r="C154" s="46" t="s">
        <v>769</v>
      </c>
      <c r="D154" s="51" t="s">
        <v>770</v>
      </c>
      <c r="E154" s="49">
        <v>4</v>
      </c>
      <c r="F154" s="48"/>
      <c r="G154" s="33"/>
      <c r="H154" s="129"/>
      <c r="I154" s="115"/>
    </row>
    <row r="155" spans="2:9" s="120" customFormat="1" x14ac:dyDescent="0.25">
      <c r="B155" s="51" t="s">
        <v>771</v>
      </c>
      <c r="C155" s="46" t="s">
        <v>772</v>
      </c>
      <c r="D155" s="51" t="s">
        <v>494</v>
      </c>
      <c r="E155" s="49">
        <v>2</v>
      </c>
      <c r="F155" s="48"/>
      <c r="G155" s="33"/>
      <c r="H155" s="130"/>
      <c r="I155" s="115"/>
    </row>
    <row r="156" spans="2:9" s="131" customFormat="1" x14ac:dyDescent="0.25">
      <c r="B156" s="53">
        <v>2</v>
      </c>
      <c r="C156" s="54" t="s">
        <v>773</v>
      </c>
      <c r="D156" s="54"/>
      <c r="E156" s="54"/>
      <c r="F156" s="54"/>
      <c r="G156" s="55">
        <f>G157</f>
        <v>0</v>
      </c>
      <c r="H156" s="114"/>
      <c r="I156" s="115"/>
    </row>
    <row r="157" spans="2:9" x14ac:dyDescent="0.25">
      <c r="B157" s="41" t="s">
        <v>774</v>
      </c>
      <c r="C157" s="132" t="s">
        <v>928</v>
      </c>
      <c r="D157" s="133"/>
      <c r="E157" s="134"/>
      <c r="F157" s="135"/>
      <c r="G157" s="157">
        <f>SUM(G159:G176)</f>
        <v>0</v>
      </c>
      <c r="H157" s="114"/>
      <c r="I157" s="115"/>
    </row>
    <row r="158" spans="2:9" ht="24" x14ac:dyDescent="0.25">
      <c r="B158" s="45" t="s">
        <v>775</v>
      </c>
      <c r="C158" s="38" t="s">
        <v>929</v>
      </c>
      <c r="D158" s="45"/>
      <c r="E158" s="88"/>
      <c r="F158" s="136"/>
      <c r="G158" s="136"/>
      <c r="H158" s="114"/>
      <c r="I158" s="115"/>
    </row>
    <row r="159" spans="2:9" x14ac:dyDescent="0.25">
      <c r="B159" s="45" t="s">
        <v>776</v>
      </c>
      <c r="C159" s="38" t="s">
        <v>59</v>
      </c>
      <c r="D159" s="45" t="s">
        <v>494</v>
      </c>
      <c r="E159" s="88">
        <v>1</v>
      </c>
      <c r="F159" s="89"/>
      <c r="G159" s="33"/>
      <c r="H159" s="114"/>
      <c r="I159" s="115"/>
    </row>
    <row r="160" spans="2:9" x14ac:dyDescent="0.25">
      <c r="B160" s="45" t="s">
        <v>778</v>
      </c>
      <c r="C160" s="38" t="s">
        <v>777</v>
      </c>
      <c r="D160" s="45" t="s">
        <v>494</v>
      </c>
      <c r="E160" s="88">
        <v>1</v>
      </c>
      <c r="F160" s="89"/>
      <c r="G160" s="33"/>
      <c r="H160" s="114"/>
      <c r="I160" s="115"/>
    </row>
    <row r="161" spans="2:9" x14ac:dyDescent="0.25">
      <c r="B161" s="45" t="s">
        <v>780</v>
      </c>
      <c r="C161" s="38" t="s">
        <v>125</v>
      </c>
      <c r="D161" s="45" t="s">
        <v>779</v>
      </c>
      <c r="E161" s="88">
        <v>70</v>
      </c>
      <c r="F161" s="89"/>
      <c r="G161" s="33"/>
      <c r="H161" s="114"/>
      <c r="I161" s="115"/>
    </row>
    <row r="162" spans="2:9" x14ac:dyDescent="0.25">
      <c r="B162" s="45" t="s">
        <v>782</v>
      </c>
      <c r="C162" s="38" t="s">
        <v>781</v>
      </c>
      <c r="D162" s="45" t="s">
        <v>779</v>
      </c>
      <c r="E162" s="88">
        <v>100</v>
      </c>
      <c r="F162" s="89"/>
      <c r="G162" s="33"/>
      <c r="H162" s="114"/>
      <c r="I162" s="115"/>
    </row>
    <row r="163" spans="2:9" ht="24" x14ac:dyDescent="0.25">
      <c r="B163" s="45" t="s">
        <v>783</v>
      </c>
      <c r="C163" s="38" t="s">
        <v>930</v>
      </c>
      <c r="D163" s="45" t="s">
        <v>494</v>
      </c>
      <c r="E163" s="88">
        <v>25</v>
      </c>
      <c r="F163" s="89"/>
      <c r="G163" s="33"/>
      <c r="H163" s="114"/>
      <c r="I163" s="115"/>
    </row>
    <row r="164" spans="2:9" ht="36" x14ac:dyDescent="0.25">
      <c r="B164" s="45" t="s">
        <v>785</v>
      </c>
      <c r="C164" s="38" t="s">
        <v>784</v>
      </c>
      <c r="D164" s="45" t="s">
        <v>494</v>
      </c>
      <c r="E164" s="88">
        <v>1</v>
      </c>
      <c r="F164" s="89"/>
      <c r="G164" s="33"/>
      <c r="H164" s="114"/>
      <c r="I164" s="115"/>
    </row>
    <row r="165" spans="2:9" x14ac:dyDescent="0.25">
      <c r="B165" s="45" t="s">
        <v>786</v>
      </c>
      <c r="C165" s="38" t="s">
        <v>931</v>
      </c>
      <c r="D165" s="45"/>
      <c r="E165" s="88"/>
      <c r="F165" s="136"/>
      <c r="G165" s="89"/>
      <c r="H165" s="114"/>
      <c r="I165" s="115"/>
    </row>
    <row r="166" spans="2:9" x14ac:dyDescent="0.25">
      <c r="B166" s="45" t="s">
        <v>787</v>
      </c>
      <c r="C166" s="38" t="s">
        <v>932</v>
      </c>
      <c r="D166" s="45" t="s">
        <v>494</v>
      </c>
      <c r="E166" s="88">
        <v>1</v>
      </c>
      <c r="F166" s="89"/>
      <c r="G166" s="33"/>
      <c r="H166" s="114"/>
      <c r="I166" s="115"/>
    </row>
    <row r="167" spans="2:9" x14ac:dyDescent="0.25">
      <c r="B167" s="45" t="s">
        <v>965</v>
      </c>
      <c r="C167" s="38" t="s">
        <v>933</v>
      </c>
      <c r="D167" s="45" t="s">
        <v>494</v>
      </c>
      <c r="E167" s="88">
        <v>1</v>
      </c>
      <c r="F167" s="89"/>
      <c r="G167" s="33"/>
      <c r="H167" s="114"/>
      <c r="I167" s="115"/>
    </row>
    <row r="168" spans="2:9" ht="24" x14ac:dyDescent="0.25">
      <c r="B168" s="45" t="s">
        <v>966</v>
      </c>
      <c r="C168" s="38" t="s">
        <v>934</v>
      </c>
      <c r="D168" s="45" t="s">
        <v>494</v>
      </c>
      <c r="E168" s="88">
        <v>2</v>
      </c>
      <c r="F168" s="89"/>
      <c r="G168" s="33"/>
      <c r="H168" s="114"/>
      <c r="I168" s="115"/>
    </row>
    <row r="169" spans="2:9" ht="24" x14ac:dyDescent="0.25">
      <c r="B169" s="45" t="s">
        <v>967</v>
      </c>
      <c r="C169" s="38" t="s">
        <v>935</v>
      </c>
      <c r="D169" s="45" t="s">
        <v>494</v>
      </c>
      <c r="E169" s="88">
        <v>1</v>
      </c>
      <c r="F169" s="89"/>
      <c r="G169" s="33"/>
      <c r="H169" s="114"/>
      <c r="I169" s="115"/>
    </row>
    <row r="170" spans="2:9" ht="36" x14ac:dyDescent="0.25">
      <c r="B170" s="45" t="s">
        <v>968</v>
      </c>
      <c r="C170" s="38" t="s">
        <v>936</v>
      </c>
      <c r="D170" s="45" t="s">
        <v>494</v>
      </c>
      <c r="E170" s="88">
        <v>1</v>
      </c>
      <c r="F170" s="89"/>
      <c r="G170" s="33"/>
      <c r="H170" s="114"/>
      <c r="I170" s="115"/>
    </row>
    <row r="171" spans="2:9" ht="36" x14ac:dyDescent="0.25">
      <c r="B171" s="45" t="s">
        <v>969</v>
      </c>
      <c r="C171" s="38" t="s">
        <v>937</v>
      </c>
      <c r="D171" s="45" t="s">
        <v>494</v>
      </c>
      <c r="E171" s="88">
        <v>1</v>
      </c>
      <c r="F171" s="89"/>
      <c r="G171" s="33"/>
      <c r="H171" s="114"/>
      <c r="I171" s="115"/>
    </row>
    <row r="172" spans="2:9" x14ac:dyDescent="0.25">
      <c r="B172" s="45" t="s">
        <v>970</v>
      </c>
      <c r="C172" s="38" t="s">
        <v>938</v>
      </c>
      <c r="D172" s="45"/>
      <c r="E172" s="88"/>
      <c r="F172" s="136"/>
      <c r="G172" s="89"/>
      <c r="H172" s="114"/>
      <c r="I172" s="115"/>
    </row>
    <row r="173" spans="2:9" ht="156" x14ac:dyDescent="0.25">
      <c r="B173" s="45" t="s">
        <v>971</v>
      </c>
      <c r="C173" s="38" t="s">
        <v>939</v>
      </c>
      <c r="D173" s="45" t="s">
        <v>494</v>
      </c>
      <c r="E173" s="88">
        <v>1</v>
      </c>
      <c r="F173" s="89"/>
      <c r="G173" s="33"/>
      <c r="H173" s="149"/>
      <c r="I173" s="115"/>
    </row>
    <row r="174" spans="2:9" x14ac:dyDescent="0.25">
      <c r="B174" s="45" t="s">
        <v>972</v>
      </c>
      <c r="C174" s="38" t="s">
        <v>940</v>
      </c>
      <c r="D174" s="45"/>
      <c r="E174" s="88"/>
      <c r="F174" s="136"/>
      <c r="G174" s="89"/>
      <c r="H174" s="114"/>
      <c r="I174" s="115"/>
    </row>
    <row r="175" spans="2:9" ht="60" x14ac:dyDescent="0.25">
      <c r="B175" s="45" t="s">
        <v>973</v>
      </c>
      <c r="C175" s="38" t="s">
        <v>913</v>
      </c>
      <c r="D175" s="45" t="s">
        <v>914</v>
      </c>
      <c r="E175" s="82">
        <v>10000</v>
      </c>
      <c r="F175" s="87"/>
      <c r="G175" s="33"/>
      <c r="H175" s="114"/>
      <c r="I175" s="115"/>
    </row>
    <row r="176" spans="2:9" ht="48" x14ac:dyDescent="0.25">
      <c r="B176" s="45" t="s">
        <v>974</v>
      </c>
      <c r="C176" s="38" t="s">
        <v>751</v>
      </c>
      <c r="D176" s="45" t="s">
        <v>489</v>
      </c>
      <c r="E176" s="82">
        <v>73.400000000000006</v>
      </c>
      <c r="F176" s="151"/>
      <c r="G176" s="33"/>
      <c r="H176" s="114"/>
      <c r="I176" s="115"/>
    </row>
    <row r="177" spans="2:9" s="137" customFormat="1" x14ac:dyDescent="0.25">
      <c r="B177" s="27">
        <v>3</v>
      </c>
      <c r="C177" s="56" t="s">
        <v>788</v>
      </c>
      <c r="D177" s="57"/>
      <c r="E177" s="57"/>
      <c r="F177" s="58"/>
      <c r="G177" s="59">
        <f>+G178+G180+G194+G234+G236+G275+G278+G289</f>
        <v>0</v>
      </c>
      <c r="H177" s="114"/>
      <c r="I177" s="115"/>
    </row>
    <row r="178" spans="2:9" x14ac:dyDescent="0.25">
      <c r="B178" s="34" t="s">
        <v>789</v>
      </c>
      <c r="C178" s="116" t="s">
        <v>497</v>
      </c>
      <c r="D178" s="112" t="s">
        <v>494</v>
      </c>
      <c r="E178" s="112" t="s">
        <v>498</v>
      </c>
      <c r="F178" s="29" t="s">
        <v>790</v>
      </c>
      <c r="G178" s="29">
        <f>SUM(G179:G179)</f>
        <v>0</v>
      </c>
      <c r="H178" s="114"/>
      <c r="I178" s="115"/>
    </row>
    <row r="179" spans="2:9" x14ac:dyDescent="0.25">
      <c r="B179" s="30" t="s">
        <v>791</v>
      </c>
      <c r="C179" s="117" t="s">
        <v>501</v>
      </c>
      <c r="D179" s="31" t="s">
        <v>489</v>
      </c>
      <c r="E179" s="71">
        <v>315</v>
      </c>
      <c r="F179" s="32"/>
      <c r="G179" s="33"/>
      <c r="H179" s="114"/>
      <c r="I179" s="115"/>
    </row>
    <row r="180" spans="2:9" x14ac:dyDescent="0.25">
      <c r="B180" s="34" t="s">
        <v>792</v>
      </c>
      <c r="C180" s="132" t="s">
        <v>889</v>
      </c>
      <c r="D180" s="118"/>
      <c r="E180" s="72"/>
      <c r="F180" s="29"/>
      <c r="G180" s="35">
        <f>SUM(G181:G193)</f>
        <v>0</v>
      </c>
      <c r="H180" s="114"/>
      <c r="I180" s="115"/>
    </row>
    <row r="181" spans="2:9" x14ac:dyDescent="0.25">
      <c r="B181" s="30" t="s">
        <v>975</v>
      </c>
      <c r="C181" s="38" t="s">
        <v>504</v>
      </c>
      <c r="D181" s="45" t="s">
        <v>505</v>
      </c>
      <c r="E181" s="82">
        <v>13.72</v>
      </c>
      <c r="F181" s="84"/>
      <c r="G181" s="33"/>
      <c r="H181" s="114"/>
      <c r="I181" s="115"/>
    </row>
    <row r="182" spans="2:9" x14ac:dyDescent="0.25">
      <c r="B182" s="30" t="s">
        <v>976</v>
      </c>
      <c r="C182" s="38" t="s">
        <v>507</v>
      </c>
      <c r="D182" s="45" t="s">
        <v>505</v>
      </c>
      <c r="E182" s="82">
        <v>0.86</v>
      </c>
      <c r="F182" s="84"/>
      <c r="G182" s="33"/>
      <c r="H182" s="114"/>
      <c r="I182" s="115"/>
    </row>
    <row r="183" spans="2:9" ht="24" x14ac:dyDescent="0.25">
      <c r="B183" s="30" t="s">
        <v>977</v>
      </c>
      <c r="C183" s="38" t="s">
        <v>873</v>
      </c>
      <c r="D183" s="45" t="s">
        <v>510</v>
      </c>
      <c r="E183" s="82">
        <v>68.599999999999994</v>
      </c>
      <c r="F183" s="84"/>
      <c r="G183" s="33"/>
      <c r="H183" s="114"/>
      <c r="I183" s="115"/>
    </row>
    <row r="184" spans="2:9" x14ac:dyDescent="0.25">
      <c r="B184" s="30" t="s">
        <v>978</v>
      </c>
      <c r="C184" s="38" t="s">
        <v>874</v>
      </c>
      <c r="D184" s="45" t="s">
        <v>510</v>
      </c>
      <c r="E184" s="82">
        <v>68.599999999999994</v>
      </c>
      <c r="F184" s="84"/>
      <c r="G184" s="33"/>
      <c r="H184" s="114"/>
      <c r="I184" s="115"/>
    </row>
    <row r="185" spans="2:9" x14ac:dyDescent="0.25">
      <c r="B185" s="30" t="s">
        <v>979</v>
      </c>
      <c r="C185" s="38" t="s">
        <v>875</v>
      </c>
      <c r="D185" s="45" t="s">
        <v>510</v>
      </c>
      <c r="E185" s="82">
        <v>25.3</v>
      </c>
      <c r="F185" s="84"/>
      <c r="G185" s="33"/>
      <c r="H185" s="114"/>
      <c r="I185" s="115"/>
    </row>
    <row r="186" spans="2:9" x14ac:dyDescent="0.25">
      <c r="B186" s="30" t="s">
        <v>980</v>
      </c>
      <c r="C186" s="38" t="s">
        <v>1049</v>
      </c>
      <c r="D186" s="45" t="s">
        <v>510</v>
      </c>
      <c r="E186" s="82">
        <v>68.599999999999994</v>
      </c>
      <c r="F186" s="84"/>
      <c r="G186" s="33"/>
      <c r="H186" s="114"/>
      <c r="I186" s="115"/>
    </row>
    <row r="187" spans="2:9" ht="24" x14ac:dyDescent="0.25">
      <c r="B187" s="30" t="s">
        <v>981</v>
      </c>
      <c r="C187" s="38" t="s">
        <v>876</v>
      </c>
      <c r="D187" s="45" t="s">
        <v>489</v>
      </c>
      <c r="E187" s="82">
        <v>64.13</v>
      </c>
      <c r="F187" s="84"/>
      <c r="G187" s="33"/>
      <c r="H187" s="114"/>
      <c r="I187" s="115"/>
    </row>
    <row r="188" spans="2:9" x14ac:dyDescent="0.25">
      <c r="B188" s="30" t="s">
        <v>982</v>
      </c>
      <c r="C188" s="38" t="s">
        <v>877</v>
      </c>
      <c r="D188" s="45" t="s">
        <v>510</v>
      </c>
      <c r="E188" s="82">
        <v>62.9</v>
      </c>
      <c r="F188" s="84"/>
      <c r="G188" s="33"/>
      <c r="H188" s="114"/>
      <c r="I188" s="115"/>
    </row>
    <row r="189" spans="2:9" ht="24" x14ac:dyDescent="0.25">
      <c r="B189" s="30" t="s">
        <v>983</v>
      </c>
      <c r="C189" s="38" t="s">
        <v>878</v>
      </c>
      <c r="D189" s="45" t="s">
        <v>494</v>
      </c>
      <c r="E189" s="82">
        <v>1</v>
      </c>
      <c r="F189" s="84"/>
      <c r="G189" s="33"/>
      <c r="H189" s="114"/>
      <c r="I189" s="115"/>
    </row>
    <row r="190" spans="2:9" ht="24" x14ac:dyDescent="0.25">
      <c r="B190" s="30" t="s">
        <v>984</v>
      </c>
      <c r="C190" s="38" t="s">
        <v>628</v>
      </c>
      <c r="D190" s="45" t="s">
        <v>494</v>
      </c>
      <c r="E190" s="82">
        <v>1</v>
      </c>
      <c r="F190" s="84"/>
      <c r="G190" s="33"/>
      <c r="H190" s="114"/>
      <c r="I190" s="115"/>
    </row>
    <row r="191" spans="2:9" ht="36" x14ac:dyDescent="0.25">
      <c r="B191" s="30" t="s">
        <v>985</v>
      </c>
      <c r="C191" s="38" t="s">
        <v>879</v>
      </c>
      <c r="D191" s="45" t="s">
        <v>489</v>
      </c>
      <c r="E191" s="82">
        <v>116.6</v>
      </c>
      <c r="F191" s="84"/>
      <c r="G191" s="33"/>
      <c r="H191" s="114"/>
      <c r="I191" s="115"/>
    </row>
    <row r="192" spans="2:9" ht="36" x14ac:dyDescent="0.25">
      <c r="B192" s="30" t="s">
        <v>986</v>
      </c>
      <c r="C192" s="38" t="s">
        <v>634</v>
      </c>
      <c r="D192" s="45" t="s">
        <v>510</v>
      </c>
      <c r="E192" s="82">
        <v>62.9</v>
      </c>
      <c r="F192" s="84"/>
      <c r="G192" s="33"/>
      <c r="H192" s="114"/>
      <c r="I192" s="115"/>
    </row>
    <row r="193" spans="2:10" x14ac:dyDescent="0.25">
      <c r="B193" s="30" t="s">
        <v>987</v>
      </c>
      <c r="C193" s="38" t="s">
        <v>1029</v>
      </c>
      <c r="D193" s="45" t="s">
        <v>542</v>
      </c>
      <c r="E193" s="82">
        <v>402.53</v>
      </c>
      <c r="F193" s="84"/>
      <c r="G193" s="33"/>
      <c r="H193" s="114"/>
      <c r="I193" s="115"/>
    </row>
    <row r="194" spans="2:10" x14ac:dyDescent="0.25">
      <c r="B194" s="34" t="s">
        <v>793</v>
      </c>
      <c r="C194" s="132" t="s">
        <v>888</v>
      </c>
      <c r="D194" s="118"/>
      <c r="E194" s="72"/>
      <c r="F194" s="29"/>
      <c r="G194" s="35">
        <f>SUM(G195:G233)</f>
        <v>0</v>
      </c>
      <c r="H194" s="114"/>
      <c r="I194" s="115"/>
    </row>
    <row r="195" spans="2:10" x14ac:dyDescent="0.25">
      <c r="B195" s="30" t="s">
        <v>988</v>
      </c>
      <c r="C195" s="38" t="s">
        <v>504</v>
      </c>
      <c r="D195" s="45" t="s">
        <v>505</v>
      </c>
      <c r="E195" s="82">
        <v>71.430000000000007</v>
      </c>
      <c r="F195" s="84"/>
      <c r="G195" s="33"/>
      <c r="H195" s="114"/>
      <c r="I195" s="115"/>
      <c r="J195" s="138"/>
    </row>
    <row r="196" spans="2:10" x14ac:dyDescent="0.25">
      <c r="B196" s="30" t="s">
        <v>989</v>
      </c>
      <c r="C196" s="38" t="s">
        <v>507</v>
      </c>
      <c r="D196" s="45" t="s">
        <v>505</v>
      </c>
      <c r="E196" s="82">
        <v>2.86</v>
      </c>
      <c r="F196" s="84"/>
      <c r="G196" s="33"/>
      <c r="H196" s="114"/>
      <c r="I196" s="115"/>
    </row>
    <row r="197" spans="2:10" ht="24" x14ac:dyDescent="0.25">
      <c r="B197" s="30" t="s">
        <v>990</v>
      </c>
      <c r="C197" s="38" t="s">
        <v>873</v>
      </c>
      <c r="D197" s="45" t="s">
        <v>510</v>
      </c>
      <c r="E197" s="82">
        <v>68.8</v>
      </c>
      <c r="F197" s="84"/>
      <c r="G197" s="33"/>
      <c r="H197" s="114"/>
      <c r="I197" s="115"/>
    </row>
    <row r="198" spans="2:10" ht="24" x14ac:dyDescent="0.25">
      <c r="B198" s="30" t="s">
        <v>991</v>
      </c>
      <c r="C198" s="38" t="s">
        <v>512</v>
      </c>
      <c r="D198" s="45" t="s">
        <v>505</v>
      </c>
      <c r="E198" s="82">
        <v>5.78</v>
      </c>
      <c r="F198" s="84"/>
      <c r="G198" s="33"/>
      <c r="H198" s="114"/>
      <c r="I198" s="115"/>
    </row>
    <row r="199" spans="2:10" ht="24" x14ac:dyDescent="0.25">
      <c r="B199" s="30" t="s">
        <v>992</v>
      </c>
      <c r="C199" s="38" t="s">
        <v>1043</v>
      </c>
      <c r="D199" s="45" t="s">
        <v>505</v>
      </c>
      <c r="E199" s="82">
        <v>10.58</v>
      </c>
      <c r="F199" s="84"/>
      <c r="G199" s="33"/>
      <c r="H199" s="114"/>
      <c r="I199" s="115"/>
    </row>
    <row r="200" spans="2:10" ht="36" x14ac:dyDescent="0.25">
      <c r="B200" s="30" t="s">
        <v>993</v>
      </c>
      <c r="C200" s="38" t="s">
        <v>1044</v>
      </c>
      <c r="D200" s="45" t="s">
        <v>510</v>
      </c>
      <c r="E200" s="82">
        <v>38.700000000000003</v>
      </c>
      <c r="F200" s="84"/>
      <c r="G200" s="33"/>
      <c r="H200" s="114"/>
      <c r="I200" s="115"/>
    </row>
    <row r="201" spans="2:10" ht="36" x14ac:dyDescent="0.25">
      <c r="B201" s="30" t="s">
        <v>994</v>
      </c>
      <c r="C201" s="38" t="s">
        <v>1045</v>
      </c>
      <c r="D201" s="45" t="s">
        <v>510</v>
      </c>
      <c r="E201" s="82">
        <v>4.29</v>
      </c>
      <c r="F201" s="84"/>
      <c r="G201" s="33"/>
      <c r="H201" s="114"/>
      <c r="I201" s="115"/>
    </row>
    <row r="202" spans="2:10" ht="24" x14ac:dyDescent="0.25">
      <c r="B202" s="30" t="s">
        <v>995</v>
      </c>
      <c r="C202" s="38" t="s">
        <v>1046</v>
      </c>
      <c r="D202" s="45" t="s">
        <v>505</v>
      </c>
      <c r="E202" s="82">
        <v>2.14</v>
      </c>
      <c r="F202" s="84"/>
      <c r="G202" s="33"/>
      <c r="H202" s="114"/>
      <c r="I202" s="115"/>
    </row>
    <row r="203" spans="2:10" ht="36" x14ac:dyDescent="0.25">
      <c r="B203" s="30" t="s">
        <v>996</v>
      </c>
      <c r="C203" s="38" t="s">
        <v>1047</v>
      </c>
      <c r="D203" s="45" t="s">
        <v>505</v>
      </c>
      <c r="E203" s="82">
        <v>3.44</v>
      </c>
      <c r="F203" s="84"/>
      <c r="G203" s="33"/>
      <c r="H203" s="114"/>
      <c r="I203" s="115"/>
    </row>
    <row r="204" spans="2:10" x14ac:dyDescent="0.25">
      <c r="B204" s="30" t="s">
        <v>997</v>
      </c>
      <c r="C204" s="38" t="s">
        <v>704</v>
      </c>
      <c r="D204" s="45" t="s">
        <v>542</v>
      </c>
      <c r="E204" s="82">
        <v>1065</v>
      </c>
      <c r="F204" s="84"/>
      <c r="G204" s="33"/>
      <c r="H204" s="114"/>
      <c r="I204" s="115"/>
    </row>
    <row r="205" spans="2:10" x14ac:dyDescent="0.25">
      <c r="B205" s="30" t="s">
        <v>998</v>
      </c>
      <c r="C205" s="38" t="s">
        <v>514</v>
      </c>
      <c r="D205" s="45" t="s">
        <v>510</v>
      </c>
      <c r="E205" s="82">
        <v>117.34</v>
      </c>
      <c r="F205" s="84"/>
      <c r="G205" s="33"/>
      <c r="H205" s="114"/>
      <c r="I205" s="115"/>
    </row>
    <row r="206" spans="2:10" ht="36" x14ac:dyDescent="0.25">
      <c r="B206" s="30" t="s">
        <v>999</v>
      </c>
      <c r="C206" s="38" t="s">
        <v>516</v>
      </c>
      <c r="D206" s="45" t="s">
        <v>505</v>
      </c>
      <c r="E206" s="82">
        <v>55.44</v>
      </c>
      <c r="F206" s="84"/>
      <c r="G206" s="33"/>
      <c r="H206" s="114"/>
      <c r="I206" s="115"/>
    </row>
    <row r="207" spans="2:10" x14ac:dyDescent="0.25">
      <c r="B207" s="30" t="s">
        <v>1000</v>
      </c>
      <c r="C207" s="38" t="s">
        <v>874</v>
      </c>
      <c r="D207" s="45" t="s">
        <v>510</v>
      </c>
      <c r="E207" s="82">
        <v>117.34</v>
      </c>
      <c r="F207" s="84"/>
      <c r="G207" s="33"/>
      <c r="H207" s="114"/>
      <c r="I207" s="115"/>
    </row>
    <row r="208" spans="2:10" x14ac:dyDescent="0.25">
      <c r="B208" s="30" t="s">
        <v>1001</v>
      </c>
      <c r="C208" s="38" t="s">
        <v>880</v>
      </c>
      <c r="D208" s="45" t="s">
        <v>510</v>
      </c>
      <c r="E208" s="82">
        <v>51.2</v>
      </c>
      <c r="F208" s="84"/>
      <c r="G208" s="33"/>
      <c r="H208" s="114"/>
      <c r="I208" s="115"/>
    </row>
    <row r="209" spans="2:9" ht="24" x14ac:dyDescent="0.25">
      <c r="B209" s="30" t="s">
        <v>1002</v>
      </c>
      <c r="C209" s="38" t="s">
        <v>881</v>
      </c>
      <c r="D209" s="45" t="s">
        <v>510</v>
      </c>
      <c r="E209" s="82">
        <v>79.3</v>
      </c>
      <c r="F209" s="84"/>
      <c r="G209" s="33"/>
      <c r="H209" s="114"/>
      <c r="I209" s="115"/>
    </row>
    <row r="210" spans="2:9" ht="24" x14ac:dyDescent="0.25">
      <c r="B210" s="30" t="s">
        <v>1003</v>
      </c>
      <c r="C210" s="38" t="s">
        <v>882</v>
      </c>
      <c r="D210" s="45" t="s">
        <v>489</v>
      </c>
      <c r="E210" s="82">
        <v>52.67</v>
      </c>
      <c r="F210" s="84"/>
      <c r="G210" s="33"/>
      <c r="H210" s="114"/>
      <c r="I210" s="115"/>
    </row>
    <row r="211" spans="2:9" x14ac:dyDescent="0.25">
      <c r="B211" s="30" t="s">
        <v>1004</v>
      </c>
      <c r="C211" s="38" t="s">
        <v>883</v>
      </c>
      <c r="D211" s="45" t="s">
        <v>489</v>
      </c>
      <c r="E211" s="82">
        <v>27.25</v>
      </c>
      <c r="F211" s="84"/>
      <c r="G211" s="33"/>
      <c r="H211" s="114"/>
      <c r="I211" s="115"/>
    </row>
    <row r="212" spans="2:9" ht="24" x14ac:dyDescent="0.25">
      <c r="B212" s="30" t="s">
        <v>1005</v>
      </c>
      <c r="C212" s="38" t="s">
        <v>868</v>
      </c>
      <c r="D212" s="45" t="s">
        <v>542</v>
      </c>
      <c r="E212" s="82">
        <v>510</v>
      </c>
      <c r="F212" s="84"/>
      <c r="G212" s="33"/>
      <c r="H212" s="114"/>
      <c r="I212" s="115"/>
    </row>
    <row r="213" spans="2:9" x14ac:dyDescent="0.25">
      <c r="B213" s="30" t="s">
        <v>1006</v>
      </c>
      <c r="C213" s="38" t="s">
        <v>869</v>
      </c>
      <c r="D213" s="45" t="s">
        <v>542</v>
      </c>
      <c r="E213" s="82">
        <v>310</v>
      </c>
      <c r="F213" s="84"/>
      <c r="G213" s="33"/>
      <c r="H213" s="114"/>
      <c r="I213" s="115"/>
    </row>
    <row r="214" spans="2:9" x14ac:dyDescent="0.25">
      <c r="B214" s="30" t="s">
        <v>1007</v>
      </c>
      <c r="C214" s="38" t="s">
        <v>663</v>
      </c>
      <c r="D214" s="45" t="s">
        <v>489</v>
      </c>
      <c r="E214" s="82">
        <v>79.760000000000005</v>
      </c>
      <c r="F214" s="84"/>
      <c r="G214" s="33"/>
      <c r="H214" s="114"/>
      <c r="I214" s="115"/>
    </row>
    <row r="215" spans="2:9" ht="36" x14ac:dyDescent="0.25">
      <c r="B215" s="30" t="s">
        <v>1008</v>
      </c>
      <c r="C215" s="38" t="s">
        <v>870</v>
      </c>
      <c r="D215" s="45" t="s">
        <v>510</v>
      </c>
      <c r="E215" s="82">
        <v>31.15</v>
      </c>
      <c r="F215" s="84"/>
      <c r="G215" s="33"/>
      <c r="H215" s="114"/>
      <c r="I215" s="115"/>
    </row>
    <row r="216" spans="2:9" ht="24" x14ac:dyDescent="0.25">
      <c r="B216" s="30" t="s">
        <v>1009</v>
      </c>
      <c r="C216" s="38" t="s">
        <v>666</v>
      </c>
      <c r="D216" s="45" t="s">
        <v>494</v>
      </c>
      <c r="E216" s="82">
        <v>13</v>
      </c>
      <c r="F216" s="84"/>
      <c r="G216" s="33"/>
      <c r="H216" s="114"/>
      <c r="I216" s="115"/>
    </row>
    <row r="217" spans="2:9" x14ac:dyDescent="0.25">
      <c r="B217" s="30" t="s">
        <v>1010</v>
      </c>
      <c r="C217" s="38" t="s">
        <v>668</v>
      </c>
      <c r="D217" s="45" t="s">
        <v>489</v>
      </c>
      <c r="E217" s="82">
        <v>6.34</v>
      </c>
      <c r="F217" s="84"/>
      <c r="G217" s="33"/>
      <c r="H217" s="114"/>
      <c r="I217" s="115"/>
    </row>
    <row r="218" spans="2:9" x14ac:dyDescent="0.25">
      <c r="B218" s="30" t="s">
        <v>1011</v>
      </c>
      <c r="C218" s="38" t="s">
        <v>648</v>
      </c>
      <c r="D218" s="45" t="s">
        <v>489</v>
      </c>
      <c r="E218" s="82">
        <v>133.1</v>
      </c>
      <c r="F218" s="84"/>
      <c r="G218" s="33"/>
      <c r="H218" s="114"/>
      <c r="I218" s="115"/>
    </row>
    <row r="219" spans="2:9" x14ac:dyDescent="0.25">
      <c r="B219" s="30" t="s">
        <v>1012</v>
      </c>
      <c r="C219" s="38" t="s">
        <v>650</v>
      </c>
      <c r="D219" s="45" t="s">
        <v>489</v>
      </c>
      <c r="E219" s="82">
        <v>101.5</v>
      </c>
      <c r="F219" s="84"/>
      <c r="G219" s="33"/>
      <c r="H219" s="114"/>
      <c r="I219" s="115"/>
    </row>
    <row r="220" spans="2:9" ht="24" x14ac:dyDescent="0.25">
      <c r="B220" s="30" t="s">
        <v>1013</v>
      </c>
      <c r="C220" s="38" t="s">
        <v>884</v>
      </c>
      <c r="D220" s="45" t="s">
        <v>489</v>
      </c>
      <c r="E220" s="82">
        <v>101.5</v>
      </c>
      <c r="F220" s="84"/>
      <c r="G220" s="33"/>
      <c r="H220" s="114"/>
      <c r="I220" s="115"/>
    </row>
    <row r="221" spans="2:9" ht="24" x14ac:dyDescent="0.25">
      <c r="B221" s="30" t="s">
        <v>1014</v>
      </c>
      <c r="C221" s="38" t="s">
        <v>885</v>
      </c>
      <c r="D221" s="45" t="s">
        <v>655</v>
      </c>
      <c r="E221" s="82">
        <v>1</v>
      </c>
      <c r="F221" s="84"/>
      <c r="G221" s="33"/>
      <c r="H221" s="114"/>
      <c r="I221" s="115"/>
    </row>
    <row r="222" spans="2:9" x14ac:dyDescent="0.25">
      <c r="B222" s="30" t="s">
        <v>1015</v>
      </c>
      <c r="C222" s="38" t="s">
        <v>657</v>
      </c>
      <c r="D222" s="45" t="s">
        <v>489</v>
      </c>
      <c r="E222" s="82">
        <v>54.24</v>
      </c>
      <c r="F222" s="84"/>
      <c r="G222" s="33"/>
      <c r="H222" s="114"/>
      <c r="I222" s="115"/>
    </row>
    <row r="223" spans="2:9" x14ac:dyDescent="0.25">
      <c r="B223" s="30" t="s">
        <v>1016</v>
      </c>
      <c r="C223" s="38" t="s">
        <v>886</v>
      </c>
      <c r="D223" s="45" t="s">
        <v>494</v>
      </c>
      <c r="E223" s="82">
        <v>7</v>
      </c>
      <c r="F223" s="84"/>
      <c r="G223" s="33"/>
      <c r="H223" s="114"/>
      <c r="I223" s="115"/>
    </row>
    <row r="224" spans="2:9" ht="24" x14ac:dyDescent="0.25">
      <c r="B224" s="30" t="s">
        <v>1017</v>
      </c>
      <c r="C224" s="38" t="s">
        <v>672</v>
      </c>
      <c r="D224" s="45" t="s">
        <v>489</v>
      </c>
      <c r="E224" s="82">
        <v>67.61</v>
      </c>
      <c r="F224" s="84"/>
      <c r="G224" s="33"/>
      <c r="H224" s="114"/>
      <c r="I224" s="115"/>
    </row>
    <row r="225" spans="2:10" x14ac:dyDescent="0.25">
      <c r="B225" s="30" t="s">
        <v>1018</v>
      </c>
      <c r="C225" s="38" t="s">
        <v>887</v>
      </c>
      <c r="D225" s="45" t="s">
        <v>489</v>
      </c>
      <c r="E225" s="82">
        <v>52.15</v>
      </c>
      <c r="F225" s="84"/>
      <c r="G225" s="33"/>
      <c r="H225" s="114"/>
      <c r="I225" s="115"/>
    </row>
    <row r="226" spans="2:10" ht="24" x14ac:dyDescent="0.25">
      <c r="B226" s="30" t="s">
        <v>1019</v>
      </c>
      <c r="C226" s="38" t="s">
        <v>636</v>
      </c>
      <c r="D226" s="45" t="s">
        <v>494</v>
      </c>
      <c r="E226" s="82">
        <v>3</v>
      </c>
      <c r="F226" s="84"/>
      <c r="G226" s="33"/>
      <c r="H226" s="114"/>
      <c r="I226" s="115"/>
    </row>
    <row r="227" spans="2:10" ht="24" x14ac:dyDescent="0.25">
      <c r="B227" s="30" t="s">
        <v>1020</v>
      </c>
      <c r="C227" s="38" t="s">
        <v>638</v>
      </c>
      <c r="D227" s="45" t="s">
        <v>494</v>
      </c>
      <c r="E227" s="82">
        <v>2</v>
      </c>
      <c r="F227" s="84"/>
      <c r="G227" s="33"/>
      <c r="H227" s="114"/>
      <c r="I227" s="115"/>
    </row>
    <row r="228" spans="2:10" x14ac:dyDescent="0.25">
      <c r="B228" s="30" t="s">
        <v>1021</v>
      </c>
      <c r="C228" s="38" t="s">
        <v>642</v>
      </c>
      <c r="D228" s="45" t="s">
        <v>489</v>
      </c>
      <c r="E228" s="82">
        <v>3.84</v>
      </c>
      <c r="F228" s="84"/>
      <c r="G228" s="33"/>
      <c r="H228" s="114"/>
      <c r="I228" s="115"/>
    </row>
    <row r="229" spans="2:10" x14ac:dyDescent="0.25">
      <c r="B229" s="30" t="s">
        <v>1022</v>
      </c>
      <c r="C229" s="38" t="s">
        <v>676</v>
      </c>
      <c r="D229" s="45" t="s">
        <v>489</v>
      </c>
      <c r="E229" s="82">
        <v>67.47</v>
      </c>
      <c r="F229" s="84"/>
      <c r="G229" s="33"/>
      <c r="H229" s="114"/>
      <c r="I229" s="115"/>
    </row>
    <row r="230" spans="2:10" x14ac:dyDescent="0.25">
      <c r="B230" s="30" t="s">
        <v>1023</v>
      </c>
      <c r="C230" s="38" t="s">
        <v>678</v>
      </c>
      <c r="D230" s="45" t="s">
        <v>510</v>
      </c>
      <c r="E230" s="82">
        <v>22.76</v>
      </c>
      <c r="F230" s="84"/>
      <c r="G230" s="33"/>
      <c r="H230" s="114"/>
      <c r="I230" s="115"/>
    </row>
    <row r="231" spans="2:10" ht="24" x14ac:dyDescent="0.25">
      <c r="B231" s="30" t="s">
        <v>1024</v>
      </c>
      <c r="C231" s="38" t="s">
        <v>680</v>
      </c>
      <c r="D231" s="45" t="s">
        <v>489</v>
      </c>
      <c r="E231" s="82">
        <v>5.7</v>
      </c>
      <c r="F231" s="84"/>
      <c r="G231" s="33"/>
      <c r="H231" s="114"/>
      <c r="I231" s="115"/>
    </row>
    <row r="232" spans="2:10" x14ac:dyDescent="0.25">
      <c r="B232" s="30" t="s">
        <v>1025</v>
      </c>
      <c r="C232" s="38" t="s">
        <v>1029</v>
      </c>
      <c r="D232" s="45" t="s">
        <v>542</v>
      </c>
      <c r="E232" s="82">
        <v>1349.26</v>
      </c>
      <c r="F232" s="84"/>
      <c r="G232" s="33"/>
      <c r="H232" s="114"/>
      <c r="I232" s="115"/>
    </row>
    <row r="233" spans="2:10" x14ac:dyDescent="0.25">
      <c r="B233" s="30" t="s">
        <v>1026</v>
      </c>
      <c r="C233" s="37" t="s">
        <v>644</v>
      </c>
      <c r="D233" s="63" t="s">
        <v>494</v>
      </c>
      <c r="E233" s="85">
        <v>1</v>
      </c>
      <c r="F233" s="84"/>
      <c r="G233" s="33"/>
      <c r="H233" s="114"/>
      <c r="I233" s="115"/>
      <c r="J233" s="138"/>
    </row>
    <row r="234" spans="2:10" x14ac:dyDescent="0.25">
      <c r="B234" s="139" t="s">
        <v>794</v>
      </c>
      <c r="C234" s="132" t="s">
        <v>682</v>
      </c>
      <c r="D234" s="118"/>
      <c r="E234" s="72"/>
      <c r="F234" s="29"/>
      <c r="G234" s="35">
        <f>SUM(G235)</f>
        <v>0</v>
      </c>
      <c r="H234" s="114"/>
      <c r="I234" s="115"/>
    </row>
    <row r="235" spans="2:10" x14ac:dyDescent="0.25">
      <c r="B235" s="94" t="s">
        <v>795</v>
      </c>
      <c r="C235" s="38" t="s">
        <v>684</v>
      </c>
      <c r="D235" s="45" t="s">
        <v>505</v>
      </c>
      <c r="E235" s="82">
        <v>1.82</v>
      </c>
      <c r="F235" s="84"/>
      <c r="G235" s="33"/>
      <c r="H235" s="114"/>
      <c r="I235" s="115"/>
    </row>
    <row r="236" spans="2:10" x14ac:dyDescent="0.25">
      <c r="B236" s="34" t="s">
        <v>796</v>
      </c>
      <c r="C236" s="118" t="s">
        <v>556</v>
      </c>
      <c r="D236" s="118"/>
      <c r="E236" s="72"/>
      <c r="F236" s="29"/>
      <c r="G236" s="35">
        <f>SUM(G237:G274)</f>
        <v>0</v>
      </c>
      <c r="H236" s="114"/>
      <c r="I236" s="115"/>
    </row>
    <row r="237" spans="2:10" x14ac:dyDescent="0.25">
      <c r="B237" s="94" t="s">
        <v>797</v>
      </c>
      <c r="C237" s="38" t="s">
        <v>890</v>
      </c>
      <c r="D237" s="45" t="s">
        <v>510</v>
      </c>
      <c r="E237" s="82">
        <v>9.6</v>
      </c>
      <c r="F237" s="84"/>
      <c r="G237" s="33"/>
      <c r="H237" s="114"/>
      <c r="I237" s="115"/>
    </row>
    <row r="238" spans="2:10" x14ac:dyDescent="0.25">
      <c r="B238" s="94" t="s">
        <v>798</v>
      </c>
      <c r="C238" s="38" t="s">
        <v>560</v>
      </c>
      <c r="D238" s="45" t="s">
        <v>510</v>
      </c>
      <c r="E238" s="82">
        <v>28.3</v>
      </c>
      <c r="F238" s="84"/>
      <c r="G238" s="33"/>
      <c r="H238" s="114"/>
      <c r="I238" s="115"/>
    </row>
    <row r="239" spans="2:10" x14ac:dyDescent="0.25">
      <c r="B239" s="94" t="s">
        <v>799</v>
      </c>
      <c r="C239" s="38" t="s">
        <v>562</v>
      </c>
      <c r="D239" s="45" t="s">
        <v>510</v>
      </c>
      <c r="E239" s="82">
        <v>25.4</v>
      </c>
      <c r="F239" s="84"/>
      <c r="G239" s="33"/>
      <c r="H239" s="114"/>
      <c r="I239" s="115"/>
    </row>
    <row r="240" spans="2:10" x14ac:dyDescent="0.25">
      <c r="B240" s="94" t="s">
        <v>800</v>
      </c>
      <c r="C240" s="38" t="s">
        <v>564</v>
      </c>
      <c r="D240" s="45" t="s">
        <v>494</v>
      </c>
      <c r="E240" s="82">
        <v>20</v>
      </c>
      <c r="F240" s="84"/>
      <c r="G240" s="33"/>
      <c r="H240" s="114"/>
      <c r="I240" s="115"/>
    </row>
    <row r="241" spans="2:9" x14ac:dyDescent="0.25">
      <c r="B241" s="94" t="s">
        <v>801</v>
      </c>
      <c r="C241" s="38" t="s">
        <v>566</v>
      </c>
      <c r="D241" s="45" t="s">
        <v>494</v>
      </c>
      <c r="E241" s="82">
        <v>1</v>
      </c>
      <c r="F241" s="84"/>
      <c r="G241" s="33"/>
      <c r="H241" s="114"/>
      <c r="I241" s="115"/>
    </row>
    <row r="242" spans="2:9" x14ac:dyDescent="0.25">
      <c r="B242" s="94" t="s">
        <v>802</v>
      </c>
      <c r="C242" s="38" t="s">
        <v>891</v>
      </c>
      <c r="D242" s="45" t="s">
        <v>494</v>
      </c>
      <c r="E242" s="82">
        <v>1</v>
      </c>
      <c r="F242" s="84"/>
      <c r="G242" s="33"/>
      <c r="H242" s="114"/>
      <c r="I242" s="115"/>
    </row>
    <row r="243" spans="2:9" x14ac:dyDescent="0.25">
      <c r="B243" s="94" t="s">
        <v>803</v>
      </c>
      <c r="C243" s="38" t="s">
        <v>570</v>
      </c>
      <c r="D243" s="45" t="s">
        <v>494</v>
      </c>
      <c r="E243" s="82">
        <v>8</v>
      </c>
      <c r="F243" s="84"/>
      <c r="G243" s="33"/>
      <c r="H243" s="114"/>
      <c r="I243" s="115"/>
    </row>
    <row r="244" spans="2:9" x14ac:dyDescent="0.25">
      <c r="B244" s="94" t="s">
        <v>804</v>
      </c>
      <c r="C244" s="38" t="s">
        <v>572</v>
      </c>
      <c r="D244" s="45" t="s">
        <v>494</v>
      </c>
      <c r="E244" s="82">
        <v>1</v>
      </c>
      <c r="F244" s="84"/>
      <c r="G244" s="33"/>
      <c r="H244" s="114"/>
      <c r="I244" s="115"/>
    </row>
    <row r="245" spans="2:9" x14ac:dyDescent="0.25">
      <c r="B245" s="94" t="s">
        <v>805</v>
      </c>
      <c r="C245" s="38" t="s">
        <v>892</v>
      </c>
      <c r="D245" s="45" t="s">
        <v>505</v>
      </c>
      <c r="E245" s="82">
        <v>0.9</v>
      </c>
      <c r="F245" s="84"/>
      <c r="G245" s="33"/>
      <c r="H245" s="114"/>
      <c r="I245" s="115"/>
    </row>
    <row r="246" spans="2:9" ht="24" x14ac:dyDescent="0.25">
      <c r="B246" s="94" t="s">
        <v>806</v>
      </c>
      <c r="C246" s="38" t="s">
        <v>893</v>
      </c>
      <c r="D246" s="45" t="s">
        <v>505</v>
      </c>
      <c r="E246" s="82">
        <v>0.15</v>
      </c>
      <c r="F246" s="84"/>
      <c r="G246" s="33"/>
      <c r="H246" s="114"/>
      <c r="I246" s="115"/>
    </row>
    <row r="247" spans="2:9" ht="24.75" customHeight="1" x14ac:dyDescent="0.25">
      <c r="B247" s="94" t="s">
        <v>807</v>
      </c>
      <c r="C247" s="38" t="s">
        <v>894</v>
      </c>
      <c r="D247" s="45" t="s">
        <v>505</v>
      </c>
      <c r="E247" s="82">
        <v>0.3</v>
      </c>
      <c r="F247" s="84"/>
      <c r="G247" s="33"/>
      <c r="H247" s="114"/>
      <c r="I247" s="115"/>
    </row>
    <row r="248" spans="2:9" ht="24" x14ac:dyDescent="0.25">
      <c r="B248" s="94" t="s">
        <v>808</v>
      </c>
      <c r="C248" s="38" t="s">
        <v>895</v>
      </c>
      <c r="D248" s="45" t="s">
        <v>505</v>
      </c>
      <c r="E248" s="82">
        <v>0.43</v>
      </c>
      <c r="F248" s="84"/>
      <c r="G248" s="33"/>
      <c r="H248" s="114"/>
      <c r="I248" s="115"/>
    </row>
    <row r="249" spans="2:9" ht="12.75" customHeight="1" x14ac:dyDescent="0.25">
      <c r="B249" s="94" t="s">
        <v>809</v>
      </c>
      <c r="C249" s="38" t="s">
        <v>578</v>
      </c>
      <c r="D249" s="45" t="s">
        <v>489</v>
      </c>
      <c r="E249" s="82">
        <v>10.56</v>
      </c>
      <c r="F249" s="84"/>
      <c r="G249" s="33"/>
      <c r="H249" s="114"/>
      <c r="I249" s="115"/>
    </row>
    <row r="250" spans="2:9" ht="24" x14ac:dyDescent="0.25">
      <c r="B250" s="94" t="s">
        <v>810</v>
      </c>
      <c r="C250" s="38" t="s">
        <v>896</v>
      </c>
      <c r="D250" s="45" t="s">
        <v>505</v>
      </c>
      <c r="E250" s="82">
        <v>0.26</v>
      </c>
      <c r="F250" s="84"/>
      <c r="G250" s="33"/>
      <c r="H250" s="114"/>
      <c r="I250" s="115"/>
    </row>
    <row r="251" spans="2:9" x14ac:dyDescent="0.25">
      <c r="B251" s="94" t="s">
        <v>811</v>
      </c>
      <c r="C251" s="38" t="s">
        <v>897</v>
      </c>
      <c r="D251" s="45" t="s">
        <v>489</v>
      </c>
      <c r="E251" s="82">
        <v>0.23</v>
      </c>
      <c r="F251" s="84"/>
      <c r="G251" s="33"/>
      <c r="H251" s="114"/>
      <c r="I251" s="115"/>
    </row>
    <row r="252" spans="2:9" x14ac:dyDescent="0.25">
      <c r="B252" s="94" t="s">
        <v>812</v>
      </c>
      <c r="C252" s="38" t="s">
        <v>580</v>
      </c>
      <c r="D252" s="45" t="s">
        <v>510</v>
      </c>
      <c r="E252" s="82">
        <v>21.3</v>
      </c>
      <c r="F252" s="84"/>
      <c r="G252" s="33"/>
      <c r="H252" s="114"/>
      <c r="I252" s="115"/>
    </row>
    <row r="253" spans="2:9" x14ac:dyDescent="0.25">
      <c r="B253" s="94" t="s">
        <v>813</v>
      </c>
      <c r="C253" s="38" t="s">
        <v>582</v>
      </c>
      <c r="D253" s="45" t="s">
        <v>510</v>
      </c>
      <c r="E253" s="82">
        <v>31</v>
      </c>
      <c r="F253" s="84"/>
      <c r="G253" s="33"/>
      <c r="H253" s="114"/>
      <c r="I253" s="115"/>
    </row>
    <row r="254" spans="2:9" x14ac:dyDescent="0.25">
      <c r="B254" s="94" t="s">
        <v>814</v>
      </c>
      <c r="C254" s="38" t="s">
        <v>584</v>
      </c>
      <c r="D254" s="45" t="s">
        <v>494</v>
      </c>
      <c r="E254" s="82">
        <v>4</v>
      </c>
      <c r="F254" s="84"/>
      <c r="G254" s="33"/>
      <c r="H254" s="114"/>
      <c r="I254" s="115"/>
    </row>
    <row r="255" spans="2:9" x14ac:dyDescent="0.25">
      <c r="B255" s="94" t="s">
        <v>815</v>
      </c>
      <c r="C255" s="38" t="s">
        <v>586</v>
      </c>
      <c r="D255" s="45" t="s">
        <v>494</v>
      </c>
      <c r="E255" s="82">
        <v>12</v>
      </c>
      <c r="F255" s="84"/>
      <c r="G255" s="33"/>
      <c r="H255" s="114"/>
      <c r="I255" s="115"/>
    </row>
    <row r="256" spans="2:9" x14ac:dyDescent="0.25">
      <c r="B256" s="94" t="s">
        <v>816</v>
      </c>
      <c r="C256" s="38" t="s">
        <v>588</v>
      </c>
      <c r="D256" s="45" t="s">
        <v>510</v>
      </c>
      <c r="E256" s="82">
        <v>46</v>
      </c>
      <c r="F256" s="84"/>
      <c r="G256" s="33"/>
      <c r="H256" s="114"/>
      <c r="I256" s="115"/>
    </row>
    <row r="257" spans="2:9" x14ac:dyDescent="0.25">
      <c r="B257" s="94" t="s">
        <v>817</v>
      </c>
      <c r="C257" s="38" t="s">
        <v>590</v>
      </c>
      <c r="D257" s="45" t="s">
        <v>510</v>
      </c>
      <c r="E257" s="82">
        <v>60</v>
      </c>
      <c r="F257" s="84"/>
      <c r="G257" s="33"/>
      <c r="H257" s="114"/>
      <c r="I257" s="115"/>
    </row>
    <row r="258" spans="2:9" ht="24" x14ac:dyDescent="0.25">
      <c r="B258" s="94" t="s">
        <v>818</v>
      </c>
      <c r="C258" s="38" t="s">
        <v>592</v>
      </c>
      <c r="D258" s="45" t="s">
        <v>494</v>
      </c>
      <c r="E258" s="82">
        <v>2</v>
      </c>
      <c r="F258" s="84"/>
      <c r="G258" s="33"/>
      <c r="H258" s="114"/>
      <c r="I258" s="115"/>
    </row>
    <row r="259" spans="2:9" ht="24" x14ac:dyDescent="0.25">
      <c r="B259" s="94" t="s">
        <v>819</v>
      </c>
      <c r="C259" s="38" t="s">
        <v>594</v>
      </c>
      <c r="D259" s="45" t="s">
        <v>494</v>
      </c>
      <c r="E259" s="82">
        <v>2</v>
      </c>
      <c r="F259" s="84"/>
      <c r="G259" s="33"/>
      <c r="H259" s="114"/>
      <c r="I259" s="115"/>
    </row>
    <row r="260" spans="2:9" x14ac:dyDescent="0.25">
      <c r="B260" s="94" t="s">
        <v>820</v>
      </c>
      <c r="C260" s="38" t="s">
        <v>898</v>
      </c>
      <c r="D260" s="45" t="s">
        <v>494</v>
      </c>
      <c r="E260" s="82">
        <v>4</v>
      </c>
      <c r="F260" s="84"/>
      <c r="G260" s="33"/>
      <c r="H260" s="114"/>
      <c r="I260" s="115"/>
    </row>
    <row r="261" spans="2:9" x14ac:dyDescent="0.25">
      <c r="B261" s="94" t="s">
        <v>821</v>
      </c>
      <c r="C261" s="38" t="s">
        <v>598</v>
      </c>
      <c r="D261" s="45" t="s">
        <v>494</v>
      </c>
      <c r="E261" s="82">
        <v>4</v>
      </c>
      <c r="F261" s="84"/>
      <c r="G261" s="33"/>
      <c r="H261" s="114"/>
      <c r="I261" s="115"/>
    </row>
    <row r="262" spans="2:9" x14ac:dyDescent="0.25">
      <c r="B262" s="94" t="s">
        <v>822</v>
      </c>
      <c r="C262" s="38" t="s">
        <v>600</v>
      </c>
      <c r="D262" s="45" t="s">
        <v>494</v>
      </c>
      <c r="E262" s="82">
        <v>4</v>
      </c>
      <c r="F262" s="84"/>
      <c r="G262" s="33"/>
      <c r="H262" s="114"/>
      <c r="I262" s="115"/>
    </row>
    <row r="263" spans="2:9" x14ac:dyDescent="0.25">
      <c r="B263" s="94" t="s">
        <v>823</v>
      </c>
      <c r="C263" s="38" t="s">
        <v>602</v>
      </c>
      <c r="D263" s="45" t="s">
        <v>494</v>
      </c>
      <c r="E263" s="82">
        <v>2</v>
      </c>
      <c r="F263" s="84"/>
      <c r="G263" s="33"/>
      <c r="H263" s="114"/>
      <c r="I263" s="115"/>
    </row>
    <row r="264" spans="2:9" x14ac:dyDescent="0.25">
      <c r="B264" s="94" t="s">
        <v>824</v>
      </c>
      <c r="C264" s="38" t="s">
        <v>604</v>
      </c>
      <c r="D264" s="45" t="s">
        <v>505</v>
      </c>
      <c r="E264" s="82">
        <v>35.39</v>
      </c>
      <c r="F264" s="84"/>
      <c r="G264" s="33"/>
      <c r="H264" s="114"/>
      <c r="I264" s="115"/>
    </row>
    <row r="265" spans="2:9" x14ac:dyDescent="0.25">
      <c r="B265" s="94" t="s">
        <v>825</v>
      </c>
      <c r="C265" s="38" t="s">
        <v>606</v>
      </c>
      <c r="D265" s="45" t="s">
        <v>494</v>
      </c>
      <c r="E265" s="82">
        <v>1</v>
      </c>
      <c r="F265" s="84"/>
      <c r="G265" s="33"/>
      <c r="H265" s="114"/>
      <c r="I265" s="115"/>
    </row>
    <row r="266" spans="2:9" x14ac:dyDescent="0.25">
      <c r="B266" s="94" t="s">
        <v>826</v>
      </c>
      <c r="C266" s="38" t="s">
        <v>608</v>
      </c>
      <c r="D266" s="45" t="s">
        <v>494</v>
      </c>
      <c r="E266" s="82">
        <v>1</v>
      </c>
      <c r="F266" s="84"/>
      <c r="G266" s="33"/>
      <c r="H266" s="114"/>
      <c r="I266" s="115"/>
    </row>
    <row r="267" spans="2:9" ht="24" x14ac:dyDescent="0.25">
      <c r="B267" s="94" t="s">
        <v>827</v>
      </c>
      <c r="C267" s="38" t="s">
        <v>610</v>
      </c>
      <c r="D267" s="45" t="s">
        <v>494</v>
      </c>
      <c r="E267" s="82">
        <v>1</v>
      </c>
      <c r="F267" s="84"/>
      <c r="G267" s="33"/>
      <c r="H267" s="114"/>
      <c r="I267" s="115"/>
    </row>
    <row r="268" spans="2:9" ht="13.5" customHeight="1" x14ac:dyDescent="0.25">
      <c r="B268" s="94" t="s">
        <v>899</v>
      </c>
      <c r="C268" s="38" t="s">
        <v>612</v>
      </c>
      <c r="D268" s="45" t="s">
        <v>489</v>
      </c>
      <c r="E268" s="82">
        <v>11.64</v>
      </c>
      <c r="F268" s="84"/>
      <c r="G268" s="33"/>
      <c r="H268" s="114"/>
      <c r="I268" s="115"/>
    </row>
    <row r="269" spans="2:9" x14ac:dyDescent="0.25">
      <c r="B269" s="94" t="s">
        <v>900</v>
      </c>
      <c r="C269" s="38" t="s">
        <v>614</v>
      </c>
      <c r="D269" s="45" t="s">
        <v>505</v>
      </c>
      <c r="E269" s="82">
        <v>14</v>
      </c>
      <c r="F269" s="84"/>
      <c r="G269" s="33"/>
      <c r="H269" s="114"/>
      <c r="I269" s="115"/>
    </row>
    <row r="270" spans="2:9" x14ac:dyDescent="0.25">
      <c r="B270" s="94" t="s">
        <v>901</v>
      </c>
      <c r="C270" s="38" t="s">
        <v>616</v>
      </c>
      <c r="D270" s="45" t="s">
        <v>494</v>
      </c>
      <c r="E270" s="82">
        <v>1</v>
      </c>
      <c r="F270" s="84"/>
      <c r="G270" s="33"/>
      <c r="H270" s="114"/>
      <c r="I270" s="115"/>
    </row>
    <row r="271" spans="2:9" ht="36" x14ac:dyDescent="0.25">
      <c r="B271" s="106" t="s">
        <v>902</v>
      </c>
      <c r="C271" s="107" t="s">
        <v>903</v>
      </c>
      <c r="D271" s="63" t="s">
        <v>494</v>
      </c>
      <c r="E271" s="85">
        <v>1</v>
      </c>
      <c r="F271" s="108"/>
      <c r="G271" s="33"/>
      <c r="H271" s="114"/>
      <c r="I271" s="115"/>
    </row>
    <row r="272" spans="2:9" x14ac:dyDescent="0.25">
      <c r="B272" s="94" t="s">
        <v>904</v>
      </c>
      <c r="C272" s="38" t="s">
        <v>1029</v>
      </c>
      <c r="D272" s="45" t="s">
        <v>542</v>
      </c>
      <c r="E272" s="82">
        <v>83.35</v>
      </c>
      <c r="F272" s="84"/>
      <c r="G272" s="33"/>
      <c r="H272" s="114"/>
      <c r="I272" s="115"/>
    </row>
    <row r="273" spans="2:9" x14ac:dyDescent="0.25">
      <c r="B273" s="94" t="s">
        <v>906</v>
      </c>
      <c r="C273" s="38" t="s">
        <v>1041</v>
      </c>
      <c r="D273" s="45" t="s">
        <v>494</v>
      </c>
      <c r="E273" s="82">
        <v>1</v>
      </c>
      <c r="F273" s="84"/>
      <c r="G273" s="33"/>
      <c r="H273" s="114"/>
      <c r="I273" s="115"/>
    </row>
    <row r="274" spans="2:9" x14ac:dyDescent="0.25">
      <c r="B274" s="94" t="s">
        <v>907</v>
      </c>
      <c r="C274" s="38" t="s">
        <v>1042</v>
      </c>
      <c r="D274" s="45" t="s">
        <v>510</v>
      </c>
      <c r="E274" s="82">
        <v>14</v>
      </c>
      <c r="F274" s="84"/>
      <c r="G274" s="33"/>
      <c r="H274" s="114"/>
      <c r="I274" s="115"/>
    </row>
    <row r="275" spans="2:9" x14ac:dyDescent="0.25">
      <c r="B275" s="139" t="s">
        <v>828</v>
      </c>
      <c r="C275" s="132" t="s">
        <v>908</v>
      </c>
      <c r="D275" s="133"/>
      <c r="E275" s="134"/>
      <c r="F275" s="135"/>
      <c r="G275" s="157">
        <f>+G276+G277</f>
        <v>0</v>
      </c>
      <c r="H275" s="114"/>
      <c r="I275" s="115"/>
    </row>
    <row r="276" spans="2:9" x14ac:dyDescent="0.25">
      <c r="B276" s="94" t="s">
        <v>829</v>
      </c>
      <c r="C276" s="38" t="s">
        <v>909</v>
      </c>
      <c r="D276" s="45" t="s">
        <v>1052</v>
      </c>
      <c r="E276" s="82">
        <v>204</v>
      </c>
      <c r="F276" s="48"/>
      <c r="G276" s="33"/>
      <c r="H276" s="114"/>
      <c r="I276" s="115"/>
    </row>
    <row r="277" spans="2:9" x14ac:dyDescent="0.25">
      <c r="B277" s="94" t="s">
        <v>1040</v>
      </c>
      <c r="C277" s="38" t="s">
        <v>905</v>
      </c>
      <c r="D277" s="45" t="s">
        <v>489</v>
      </c>
      <c r="E277" s="82">
        <v>58.3</v>
      </c>
      <c r="F277" s="84"/>
      <c r="G277" s="33"/>
      <c r="H277" s="114"/>
      <c r="I277" s="115"/>
    </row>
    <row r="278" spans="2:9" x14ac:dyDescent="0.25">
      <c r="B278" s="139" t="s">
        <v>830</v>
      </c>
      <c r="C278" s="132" t="s">
        <v>730</v>
      </c>
      <c r="D278" s="118"/>
      <c r="E278" s="72"/>
      <c r="F278" s="29"/>
      <c r="G278" s="35">
        <f>SUM(G279:G288)</f>
        <v>0</v>
      </c>
      <c r="H278" s="114"/>
      <c r="I278" s="115"/>
    </row>
    <row r="279" spans="2:9" x14ac:dyDescent="0.25">
      <c r="B279" s="106" t="s">
        <v>831</v>
      </c>
      <c r="C279" s="38" t="s">
        <v>732</v>
      </c>
      <c r="D279" s="45" t="s">
        <v>510</v>
      </c>
      <c r="E279" s="82">
        <v>115</v>
      </c>
      <c r="F279" s="48"/>
      <c r="G279" s="33"/>
      <c r="H279" s="114"/>
      <c r="I279" s="115"/>
    </row>
    <row r="280" spans="2:9" x14ac:dyDescent="0.25">
      <c r="B280" s="106" t="s">
        <v>832</v>
      </c>
      <c r="C280" s="38" t="s">
        <v>734</v>
      </c>
      <c r="D280" s="45" t="s">
        <v>494</v>
      </c>
      <c r="E280" s="82">
        <v>7</v>
      </c>
      <c r="F280" s="48"/>
      <c r="G280" s="33"/>
      <c r="H280" s="114"/>
      <c r="I280" s="115"/>
    </row>
    <row r="281" spans="2:9" x14ac:dyDescent="0.25">
      <c r="B281" s="106" t="s">
        <v>833</v>
      </c>
      <c r="C281" s="38" t="s">
        <v>199</v>
      </c>
      <c r="D281" s="45" t="s">
        <v>494</v>
      </c>
      <c r="E281" s="82">
        <v>2</v>
      </c>
      <c r="F281" s="48"/>
      <c r="G281" s="33"/>
      <c r="H281" s="114"/>
      <c r="I281" s="115"/>
    </row>
    <row r="282" spans="2:9" x14ac:dyDescent="0.25">
      <c r="B282" s="106" t="s">
        <v>834</v>
      </c>
      <c r="C282" s="38" t="s">
        <v>219</v>
      </c>
      <c r="D282" s="45" t="s">
        <v>494</v>
      </c>
      <c r="E282" s="82">
        <v>1</v>
      </c>
      <c r="F282" s="48"/>
      <c r="G282" s="33"/>
      <c r="H282" s="114"/>
      <c r="I282" s="115"/>
    </row>
    <row r="283" spans="2:9" x14ac:dyDescent="0.25">
      <c r="B283" s="106" t="s">
        <v>835</v>
      </c>
      <c r="C283" s="38" t="s">
        <v>910</v>
      </c>
      <c r="D283" s="45" t="s">
        <v>494</v>
      </c>
      <c r="E283" s="82">
        <v>8</v>
      </c>
      <c r="F283" s="48"/>
      <c r="G283" s="33"/>
      <c r="H283" s="114"/>
      <c r="I283" s="115"/>
    </row>
    <row r="284" spans="2:9" x14ac:dyDescent="0.25">
      <c r="B284" s="106" t="s">
        <v>836</v>
      </c>
      <c r="C284" s="38" t="s">
        <v>843</v>
      </c>
      <c r="D284" s="45" t="s">
        <v>510</v>
      </c>
      <c r="E284" s="82">
        <v>333</v>
      </c>
      <c r="F284" s="48"/>
      <c r="G284" s="33"/>
      <c r="H284" s="114"/>
      <c r="I284" s="115"/>
    </row>
    <row r="285" spans="2:9" x14ac:dyDescent="0.25">
      <c r="B285" s="106" t="s">
        <v>837</v>
      </c>
      <c r="C285" s="38" t="s">
        <v>743</v>
      </c>
      <c r="D285" s="45" t="s">
        <v>494</v>
      </c>
      <c r="E285" s="82">
        <v>20</v>
      </c>
      <c r="F285" s="48"/>
      <c r="G285" s="33"/>
      <c r="H285" s="114"/>
      <c r="I285" s="115"/>
    </row>
    <row r="286" spans="2:9" x14ac:dyDescent="0.25">
      <c r="B286" s="106" t="s">
        <v>867</v>
      </c>
      <c r="C286" s="38" t="s">
        <v>745</v>
      </c>
      <c r="D286" s="45" t="s">
        <v>494</v>
      </c>
      <c r="E286" s="82">
        <v>3</v>
      </c>
      <c r="F286" s="48"/>
      <c r="G286" s="33"/>
      <c r="H286" s="114"/>
      <c r="I286" s="115"/>
    </row>
    <row r="287" spans="2:9" x14ac:dyDescent="0.25">
      <c r="B287" s="106" t="s">
        <v>911</v>
      </c>
      <c r="C287" s="38" t="s">
        <v>28</v>
      </c>
      <c r="D287" s="45" t="s">
        <v>510</v>
      </c>
      <c r="E287" s="82">
        <v>41</v>
      </c>
      <c r="F287" s="48"/>
      <c r="G287" s="33"/>
      <c r="H287" s="114"/>
      <c r="I287" s="115"/>
    </row>
    <row r="288" spans="2:9" x14ac:dyDescent="0.25">
      <c r="B288" s="106" t="s">
        <v>912</v>
      </c>
      <c r="C288" s="38" t="s">
        <v>227</v>
      </c>
      <c r="D288" s="45" t="s">
        <v>494</v>
      </c>
      <c r="E288" s="82">
        <v>8</v>
      </c>
      <c r="F288" s="48"/>
      <c r="G288" s="33"/>
      <c r="H288" s="114"/>
      <c r="I288" s="115"/>
    </row>
    <row r="289" spans="2:9" s="120" customFormat="1" x14ac:dyDescent="0.25">
      <c r="B289" s="41" t="s">
        <v>1027</v>
      </c>
      <c r="C289" s="42" t="s">
        <v>749</v>
      </c>
      <c r="D289" s="43"/>
      <c r="E289" s="74"/>
      <c r="F289" s="140"/>
      <c r="G289" s="140">
        <f>SUM(G290:G303)</f>
        <v>0</v>
      </c>
      <c r="H289" s="114"/>
      <c r="I289" s="115"/>
    </row>
    <row r="290" spans="2:9" s="120" customFormat="1" ht="48" x14ac:dyDescent="0.25">
      <c r="B290" s="106" t="s">
        <v>838</v>
      </c>
      <c r="C290" s="38" t="s">
        <v>751</v>
      </c>
      <c r="D290" s="45" t="s">
        <v>489</v>
      </c>
      <c r="E290" s="82">
        <v>80</v>
      </c>
      <c r="F290" s="90"/>
      <c r="G290" s="33"/>
      <c r="H290" s="114"/>
      <c r="I290" s="115"/>
    </row>
    <row r="291" spans="2:9" s="120" customFormat="1" ht="60" x14ac:dyDescent="0.25">
      <c r="B291" s="106" t="s">
        <v>839</v>
      </c>
      <c r="C291" s="38" t="s">
        <v>913</v>
      </c>
      <c r="D291" s="45" t="s">
        <v>914</v>
      </c>
      <c r="E291" s="82">
        <v>5610</v>
      </c>
      <c r="F291" s="90"/>
      <c r="G291" s="33"/>
      <c r="H291" s="114"/>
      <c r="I291" s="115"/>
    </row>
    <row r="292" spans="2:9" s="120" customFormat="1" ht="24" x14ac:dyDescent="0.25">
      <c r="B292" s="106" t="s">
        <v>840</v>
      </c>
      <c r="C292" s="38" t="s">
        <v>47</v>
      </c>
      <c r="D292" s="45" t="s">
        <v>494</v>
      </c>
      <c r="E292" s="82">
        <v>1</v>
      </c>
      <c r="F292" s="90"/>
      <c r="G292" s="33"/>
      <c r="H292" s="149"/>
      <c r="I292" s="115"/>
    </row>
    <row r="293" spans="2:9" s="120" customFormat="1" x14ac:dyDescent="0.25">
      <c r="B293" s="106" t="s">
        <v>841</v>
      </c>
      <c r="C293" s="38" t="s">
        <v>165</v>
      </c>
      <c r="D293" s="45" t="s">
        <v>494</v>
      </c>
      <c r="E293" s="82">
        <v>1</v>
      </c>
      <c r="F293" s="90"/>
      <c r="G293" s="33"/>
      <c r="H293" s="149"/>
      <c r="I293" s="115"/>
    </row>
    <row r="294" spans="2:9" s="120" customFormat="1" x14ac:dyDescent="0.25">
      <c r="B294" s="106" t="s">
        <v>842</v>
      </c>
      <c r="C294" s="38" t="s">
        <v>166</v>
      </c>
      <c r="D294" s="45" t="s">
        <v>494</v>
      </c>
      <c r="E294" s="82">
        <v>1</v>
      </c>
      <c r="F294" s="90"/>
      <c r="G294" s="33"/>
      <c r="H294" s="114"/>
      <c r="I294" s="115"/>
    </row>
    <row r="295" spans="2:9" s="120" customFormat="1" x14ac:dyDescent="0.25">
      <c r="B295" s="106" t="s">
        <v>915</v>
      </c>
      <c r="C295" s="38" t="s">
        <v>759</v>
      </c>
      <c r="D295" s="45" t="s">
        <v>494</v>
      </c>
      <c r="E295" s="82">
        <v>3</v>
      </c>
      <c r="F295" s="90"/>
      <c r="G295" s="33"/>
      <c r="H295" s="114"/>
      <c r="I295" s="115"/>
    </row>
    <row r="296" spans="2:9" s="120" customFormat="1" x14ac:dyDescent="0.25">
      <c r="B296" s="106" t="s">
        <v>916</v>
      </c>
      <c r="C296" s="38" t="s">
        <v>917</v>
      </c>
      <c r="D296" s="45" t="s">
        <v>494</v>
      </c>
      <c r="E296" s="82">
        <v>3</v>
      </c>
      <c r="F296" s="90"/>
      <c r="G296" s="33"/>
      <c r="H296" s="114"/>
      <c r="I296" s="115"/>
    </row>
    <row r="297" spans="2:9" s="120" customFormat="1" ht="24" x14ac:dyDescent="0.25">
      <c r="B297" s="106" t="s">
        <v>918</v>
      </c>
      <c r="C297" s="38" t="s">
        <v>919</v>
      </c>
      <c r="D297" s="45" t="s">
        <v>494</v>
      </c>
      <c r="E297" s="82">
        <v>6</v>
      </c>
      <c r="F297" s="90"/>
      <c r="G297" s="33"/>
      <c r="H297" s="114"/>
      <c r="I297" s="115"/>
    </row>
    <row r="298" spans="2:9" s="120" customFormat="1" x14ac:dyDescent="0.25">
      <c r="B298" s="106" t="s">
        <v>920</v>
      </c>
      <c r="C298" s="38" t="s">
        <v>764</v>
      </c>
      <c r="D298" s="45" t="s">
        <v>510</v>
      </c>
      <c r="E298" s="82">
        <v>45</v>
      </c>
      <c r="F298" s="90"/>
      <c r="G298" s="33"/>
      <c r="H298" s="114"/>
      <c r="I298" s="115"/>
    </row>
    <row r="299" spans="2:9" s="120" customFormat="1" x14ac:dyDescent="0.25">
      <c r="B299" s="106" t="s">
        <v>921</v>
      </c>
      <c r="C299" s="38" t="s">
        <v>74</v>
      </c>
      <c r="D299" s="45" t="s">
        <v>510</v>
      </c>
      <c r="E299" s="82">
        <v>45</v>
      </c>
      <c r="F299" s="90"/>
      <c r="G299" s="33"/>
      <c r="H299" s="114"/>
      <c r="I299" s="115"/>
    </row>
    <row r="300" spans="2:9" s="120" customFormat="1" x14ac:dyDescent="0.25">
      <c r="B300" s="106" t="s">
        <v>922</v>
      </c>
      <c r="C300" s="38" t="s">
        <v>69</v>
      </c>
      <c r="D300" s="45" t="s">
        <v>510</v>
      </c>
      <c r="E300" s="82">
        <v>25</v>
      </c>
      <c r="F300" s="90"/>
      <c r="G300" s="33"/>
      <c r="H300" s="114"/>
      <c r="I300" s="115"/>
    </row>
    <row r="301" spans="2:9" s="120" customFormat="1" x14ac:dyDescent="0.25">
      <c r="B301" s="106" t="s">
        <v>923</v>
      </c>
      <c r="C301" s="38" t="s">
        <v>68</v>
      </c>
      <c r="D301" s="45" t="s">
        <v>510</v>
      </c>
      <c r="E301" s="82">
        <v>25</v>
      </c>
      <c r="F301" s="90"/>
      <c r="G301" s="33"/>
      <c r="H301" s="114"/>
      <c r="I301" s="115"/>
    </row>
    <row r="302" spans="2:9" s="120" customFormat="1" x14ac:dyDescent="0.25">
      <c r="B302" s="106" t="s">
        <v>924</v>
      </c>
      <c r="C302" s="38" t="s">
        <v>121</v>
      </c>
      <c r="D302" s="45" t="s">
        <v>770</v>
      </c>
      <c r="E302" s="82">
        <v>4</v>
      </c>
      <c r="F302" s="90"/>
      <c r="G302" s="33"/>
      <c r="H302" s="114"/>
      <c r="I302" s="115"/>
    </row>
    <row r="303" spans="2:9" s="120" customFormat="1" x14ac:dyDescent="0.25">
      <c r="B303" s="106" t="s">
        <v>925</v>
      </c>
      <c r="C303" s="38" t="s">
        <v>120</v>
      </c>
      <c r="D303" s="45" t="s">
        <v>494</v>
      </c>
      <c r="E303" s="82">
        <v>2</v>
      </c>
      <c r="F303" s="90"/>
      <c r="G303" s="33"/>
      <c r="H303" s="114"/>
      <c r="I303" s="115"/>
    </row>
    <row r="304" spans="2:9" s="131" customFormat="1" x14ac:dyDescent="0.25">
      <c r="B304" s="27">
        <v>4</v>
      </c>
      <c r="C304" s="60" t="s">
        <v>844</v>
      </c>
      <c r="D304" s="61"/>
      <c r="E304" s="61"/>
      <c r="F304" s="62"/>
      <c r="G304" s="28">
        <f>G305</f>
        <v>0</v>
      </c>
      <c r="H304" s="114"/>
      <c r="I304" s="115"/>
    </row>
    <row r="305" spans="2:9" x14ac:dyDescent="0.25">
      <c r="B305" s="41" t="s">
        <v>845</v>
      </c>
      <c r="C305" s="86" t="s">
        <v>844</v>
      </c>
      <c r="D305" s="86"/>
      <c r="E305" s="86"/>
      <c r="F305" s="86"/>
      <c r="G305" s="140">
        <f>SUM(G306:G328)</f>
        <v>0</v>
      </c>
      <c r="H305" s="129"/>
      <c r="I305" s="115"/>
    </row>
    <row r="306" spans="2:9" ht="36" x14ac:dyDescent="0.25">
      <c r="B306" s="106" t="s">
        <v>941</v>
      </c>
      <c r="C306" s="107" t="s">
        <v>846</v>
      </c>
      <c r="D306" s="63" t="s">
        <v>847</v>
      </c>
      <c r="E306" s="85">
        <v>1</v>
      </c>
      <c r="F306" s="91"/>
      <c r="G306" s="33"/>
      <c r="H306" s="129"/>
      <c r="I306" s="115"/>
    </row>
    <row r="307" spans="2:9" ht="36" x14ac:dyDescent="0.25">
      <c r="B307" s="106" t="s">
        <v>942</v>
      </c>
      <c r="C307" s="107" t="s">
        <v>848</v>
      </c>
      <c r="D307" s="63" t="s">
        <v>847</v>
      </c>
      <c r="E307" s="85">
        <v>1</v>
      </c>
      <c r="F307" s="91"/>
      <c r="G307" s="33"/>
      <c r="H307" s="129"/>
      <c r="I307" s="115"/>
    </row>
    <row r="308" spans="2:9" ht="60" x14ac:dyDescent="0.25">
      <c r="B308" s="106" t="s">
        <v>943</v>
      </c>
      <c r="C308" s="107" t="s">
        <v>926</v>
      </c>
      <c r="D308" s="63" t="s">
        <v>847</v>
      </c>
      <c r="E308" s="85">
        <v>4</v>
      </c>
      <c r="F308" s="91"/>
      <c r="G308" s="33"/>
      <c r="H308" s="129"/>
      <c r="I308" s="115"/>
    </row>
    <row r="309" spans="2:9" x14ac:dyDescent="0.25">
      <c r="B309" s="106" t="s">
        <v>944</v>
      </c>
      <c r="C309" s="107" t="s">
        <v>292</v>
      </c>
      <c r="D309" s="63" t="s">
        <v>847</v>
      </c>
      <c r="E309" s="85">
        <v>1</v>
      </c>
      <c r="F309" s="91"/>
      <c r="G309" s="33"/>
      <c r="H309" s="129"/>
      <c r="I309" s="115"/>
    </row>
    <row r="310" spans="2:9" ht="36" x14ac:dyDescent="0.25">
      <c r="B310" s="106" t="s">
        <v>945</v>
      </c>
      <c r="C310" s="107" t="s">
        <v>849</v>
      </c>
      <c r="D310" s="63" t="s">
        <v>847</v>
      </c>
      <c r="E310" s="85">
        <v>1</v>
      </c>
      <c r="F310" s="91"/>
      <c r="G310" s="33"/>
      <c r="H310" s="129"/>
      <c r="I310" s="115"/>
    </row>
    <row r="311" spans="2:9" ht="24" x14ac:dyDescent="0.25">
      <c r="B311" s="106" t="s">
        <v>946</v>
      </c>
      <c r="C311" s="107" t="s">
        <v>306</v>
      </c>
      <c r="D311" s="63" t="s">
        <v>847</v>
      </c>
      <c r="E311" s="85">
        <v>4</v>
      </c>
      <c r="F311" s="91"/>
      <c r="G311" s="33"/>
      <c r="H311" s="129"/>
      <c r="I311" s="115"/>
    </row>
    <row r="312" spans="2:9" ht="36" x14ac:dyDescent="0.25">
      <c r="B312" s="106" t="s">
        <v>947</v>
      </c>
      <c r="C312" s="107" t="s">
        <v>850</v>
      </c>
      <c r="D312" s="63" t="s">
        <v>847</v>
      </c>
      <c r="E312" s="85">
        <v>4</v>
      </c>
      <c r="F312" s="91"/>
      <c r="G312" s="33"/>
      <c r="H312" s="129"/>
      <c r="I312" s="115"/>
    </row>
    <row r="313" spans="2:9" ht="24" x14ac:dyDescent="0.25">
      <c r="B313" s="106" t="s">
        <v>948</v>
      </c>
      <c r="C313" s="107" t="s">
        <v>136</v>
      </c>
      <c r="D313" s="63" t="s">
        <v>847</v>
      </c>
      <c r="E313" s="85">
        <v>4</v>
      </c>
      <c r="F313" s="91"/>
      <c r="G313" s="33"/>
      <c r="H313" s="129"/>
      <c r="I313" s="115"/>
    </row>
    <row r="314" spans="2:9" x14ac:dyDescent="0.25">
      <c r="B314" s="106" t="s">
        <v>949</v>
      </c>
      <c r="C314" s="107" t="s">
        <v>851</v>
      </c>
      <c r="D314" s="63" t="s">
        <v>847</v>
      </c>
      <c r="E314" s="85">
        <v>30</v>
      </c>
      <c r="F314" s="91"/>
      <c r="G314" s="33"/>
      <c r="H314" s="129"/>
      <c r="I314" s="115"/>
    </row>
    <row r="315" spans="2:9" x14ac:dyDescent="0.25">
      <c r="B315" s="106" t="s">
        <v>950</v>
      </c>
      <c r="C315" s="107" t="s">
        <v>224</v>
      </c>
      <c r="D315" s="63" t="s">
        <v>847</v>
      </c>
      <c r="E315" s="85">
        <v>18</v>
      </c>
      <c r="F315" s="91"/>
      <c r="G315" s="33"/>
      <c r="H315" s="129"/>
      <c r="I315" s="115"/>
    </row>
    <row r="316" spans="2:9" ht="72" x14ac:dyDescent="0.25">
      <c r="B316" s="106" t="s">
        <v>951</v>
      </c>
      <c r="C316" s="107" t="s">
        <v>852</v>
      </c>
      <c r="D316" s="63">
        <v>23</v>
      </c>
      <c r="E316" s="85">
        <v>6</v>
      </c>
      <c r="F316" s="91"/>
      <c r="G316" s="33"/>
      <c r="H316" s="129"/>
      <c r="I316" s="115"/>
    </row>
    <row r="317" spans="2:9" x14ac:dyDescent="0.25">
      <c r="B317" s="106" t="s">
        <v>952</v>
      </c>
      <c r="C317" s="107" t="s">
        <v>170</v>
      </c>
      <c r="D317" s="63" t="s">
        <v>847</v>
      </c>
      <c r="E317" s="82">
        <v>6</v>
      </c>
      <c r="F317" s="91"/>
      <c r="G317" s="33"/>
      <c r="H317" s="129"/>
      <c r="I317" s="115"/>
    </row>
    <row r="318" spans="2:9" x14ac:dyDescent="0.25">
      <c r="B318" s="106" t="s">
        <v>953</v>
      </c>
      <c r="C318" s="107" t="s">
        <v>253</v>
      </c>
      <c r="D318" s="63" t="s">
        <v>847</v>
      </c>
      <c r="E318" s="82">
        <v>3</v>
      </c>
      <c r="F318" s="91"/>
      <c r="G318" s="33"/>
      <c r="H318" s="129"/>
      <c r="I318" s="115"/>
    </row>
    <row r="319" spans="2:9" x14ac:dyDescent="0.25">
      <c r="B319" s="106" t="s">
        <v>954</v>
      </c>
      <c r="C319" s="107" t="s">
        <v>61</v>
      </c>
      <c r="D319" s="63" t="s">
        <v>847</v>
      </c>
      <c r="E319" s="82">
        <v>3</v>
      </c>
      <c r="F319" s="91"/>
      <c r="G319" s="33"/>
      <c r="H319" s="129"/>
      <c r="I319" s="115"/>
    </row>
    <row r="320" spans="2:9" x14ac:dyDescent="0.25">
      <c r="B320" s="106" t="s">
        <v>955</v>
      </c>
      <c r="C320" s="107" t="s">
        <v>486</v>
      </c>
      <c r="D320" s="63" t="s">
        <v>847</v>
      </c>
      <c r="E320" s="82">
        <v>3</v>
      </c>
      <c r="F320" s="91"/>
      <c r="G320" s="33"/>
      <c r="H320" s="129"/>
      <c r="I320" s="115"/>
    </row>
    <row r="321" spans="2:9" x14ac:dyDescent="0.25">
      <c r="B321" s="106" t="s">
        <v>956</v>
      </c>
      <c r="C321" s="107" t="s">
        <v>185</v>
      </c>
      <c r="D321" s="63" t="s">
        <v>847</v>
      </c>
      <c r="E321" s="82">
        <v>3</v>
      </c>
      <c r="F321" s="91"/>
      <c r="G321" s="33"/>
      <c r="H321" s="129"/>
      <c r="I321" s="115"/>
    </row>
    <row r="322" spans="2:9" x14ac:dyDescent="0.25">
      <c r="B322" s="106" t="s">
        <v>957</v>
      </c>
      <c r="C322" s="107" t="s">
        <v>60</v>
      </c>
      <c r="D322" s="63" t="s">
        <v>847</v>
      </c>
      <c r="E322" s="82">
        <v>3</v>
      </c>
      <c r="F322" s="91"/>
      <c r="G322" s="33"/>
      <c r="H322" s="129"/>
      <c r="I322" s="115"/>
    </row>
    <row r="323" spans="2:9" ht="36" x14ac:dyDescent="0.25">
      <c r="B323" s="106" t="s">
        <v>958</v>
      </c>
      <c r="C323" s="107" t="s">
        <v>853</v>
      </c>
      <c r="D323" s="63" t="s">
        <v>847</v>
      </c>
      <c r="E323" s="82">
        <v>3</v>
      </c>
      <c r="F323" s="91"/>
      <c r="G323" s="33"/>
      <c r="H323" s="129"/>
      <c r="I323" s="115"/>
    </row>
    <row r="324" spans="2:9" x14ac:dyDescent="0.25">
      <c r="B324" s="106" t="s">
        <v>959</v>
      </c>
      <c r="C324" s="107" t="s">
        <v>152</v>
      </c>
      <c r="D324" s="63" t="s">
        <v>847</v>
      </c>
      <c r="E324" s="82">
        <v>3</v>
      </c>
      <c r="F324" s="91"/>
      <c r="G324" s="33"/>
      <c r="H324" s="129"/>
      <c r="I324" s="115"/>
    </row>
    <row r="325" spans="2:9" x14ac:dyDescent="0.25">
      <c r="B325" s="106" t="s">
        <v>960</v>
      </c>
      <c r="C325" s="107" t="s">
        <v>19</v>
      </c>
      <c r="D325" s="63" t="s">
        <v>847</v>
      </c>
      <c r="E325" s="82">
        <v>3</v>
      </c>
      <c r="F325" s="91"/>
      <c r="G325" s="33"/>
      <c r="H325" s="129"/>
      <c r="I325" s="115"/>
    </row>
    <row r="326" spans="2:9" ht="36" x14ac:dyDescent="0.25">
      <c r="B326" s="106" t="s">
        <v>961</v>
      </c>
      <c r="C326" s="107" t="s">
        <v>854</v>
      </c>
      <c r="D326" s="63" t="s">
        <v>847</v>
      </c>
      <c r="E326" s="82">
        <v>1</v>
      </c>
      <c r="F326" s="91"/>
      <c r="G326" s="33"/>
      <c r="H326" s="129"/>
      <c r="I326" s="115"/>
    </row>
    <row r="327" spans="2:9" x14ac:dyDescent="0.25">
      <c r="B327" s="106" t="s">
        <v>962</v>
      </c>
      <c r="C327" s="107" t="s">
        <v>1053</v>
      </c>
      <c r="D327" s="109" t="s">
        <v>847</v>
      </c>
      <c r="E327" s="110">
        <v>1</v>
      </c>
      <c r="F327" s="111"/>
      <c r="G327" s="33"/>
      <c r="H327" s="149"/>
      <c r="I327" s="115"/>
    </row>
    <row r="328" spans="2:9" x14ac:dyDescent="0.25">
      <c r="B328" s="106" t="s">
        <v>1055</v>
      </c>
      <c r="C328" s="107" t="s">
        <v>1056</v>
      </c>
      <c r="D328" s="109" t="s">
        <v>847</v>
      </c>
      <c r="E328" s="110">
        <v>3</v>
      </c>
      <c r="F328" s="111"/>
      <c r="G328" s="33"/>
      <c r="H328" s="149"/>
      <c r="I328" s="115"/>
    </row>
    <row r="329" spans="2:9" x14ac:dyDescent="0.25">
      <c r="B329" s="143"/>
      <c r="C329" s="143" t="s">
        <v>855</v>
      </c>
      <c r="D329" s="143"/>
      <c r="E329" s="144">
        <v>1</v>
      </c>
      <c r="F329" s="145"/>
      <c r="G329" s="145"/>
      <c r="H329" s="141"/>
    </row>
    <row r="330" spans="2:9" x14ac:dyDescent="0.25">
      <c r="B330" s="143"/>
      <c r="C330" s="143" t="s">
        <v>856</v>
      </c>
      <c r="D330" s="143"/>
      <c r="E330" s="144">
        <v>2</v>
      </c>
      <c r="F330" s="145"/>
      <c r="G330" s="145"/>
      <c r="H330" s="141"/>
    </row>
    <row r="331" spans="2:9" x14ac:dyDescent="0.25">
      <c r="B331" s="143"/>
      <c r="C331" s="146" t="s">
        <v>857</v>
      </c>
      <c r="D331" s="146"/>
      <c r="E331" s="146"/>
      <c r="F331" s="147"/>
      <c r="G331" s="147">
        <f>SUM(G329:G330)</f>
        <v>0</v>
      </c>
      <c r="H331" s="141"/>
    </row>
    <row r="332" spans="2:9" x14ac:dyDescent="0.25">
      <c r="B332" s="92"/>
      <c r="C332" s="92" t="s">
        <v>858</v>
      </c>
      <c r="D332" s="152">
        <v>0.2</v>
      </c>
      <c r="E332" s="92"/>
      <c r="F332" s="93"/>
      <c r="G332" s="93">
        <f>ROUND(+G331*D332,0)</f>
        <v>0</v>
      </c>
      <c r="H332" s="141"/>
    </row>
    <row r="333" spans="2:9" x14ac:dyDescent="0.25">
      <c r="B333" s="92"/>
      <c r="C333" s="92" t="s">
        <v>859</v>
      </c>
      <c r="D333" s="152">
        <v>0.03</v>
      </c>
      <c r="E333" s="92"/>
      <c r="F333" s="93"/>
      <c r="G333" s="93">
        <f>ROUND(+G331*D333,0)</f>
        <v>0</v>
      </c>
      <c r="H333" s="141"/>
    </row>
    <row r="334" spans="2:9" x14ac:dyDescent="0.25">
      <c r="B334" s="92"/>
      <c r="C334" s="92" t="s">
        <v>860</v>
      </c>
      <c r="D334" s="152">
        <v>0.05</v>
      </c>
      <c r="E334" s="92"/>
      <c r="F334" s="93"/>
      <c r="G334" s="93">
        <f>ROUND(+G331*D334,0)</f>
        <v>0</v>
      </c>
      <c r="H334" s="141"/>
    </row>
    <row r="335" spans="2:9" x14ac:dyDescent="0.25">
      <c r="B335" s="92"/>
      <c r="C335" s="92" t="s">
        <v>1054</v>
      </c>
      <c r="D335" s="152">
        <v>0.19</v>
      </c>
      <c r="E335" s="92"/>
      <c r="F335" s="93"/>
      <c r="G335" s="93">
        <f>ROUND(+G334*D335,0)</f>
        <v>0</v>
      </c>
      <c r="H335" s="141"/>
      <c r="I335" s="150"/>
    </row>
    <row r="336" spans="2:9" x14ac:dyDescent="0.25">
      <c r="B336" s="146"/>
      <c r="C336" s="146" t="s">
        <v>861</v>
      </c>
      <c r="D336" s="148"/>
      <c r="E336" s="146"/>
      <c r="F336" s="147"/>
      <c r="G336" s="147">
        <f>SUM(G331:G335)</f>
        <v>0</v>
      </c>
      <c r="H336" s="141"/>
    </row>
    <row r="337" spans="2:7" x14ac:dyDescent="0.25">
      <c r="B337" s="92"/>
      <c r="C337" s="92" t="s">
        <v>1057</v>
      </c>
      <c r="D337" s="153"/>
      <c r="E337" s="92"/>
      <c r="F337" s="93"/>
      <c r="G337" s="93">
        <f>+G304</f>
        <v>0</v>
      </c>
    </row>
    <row r="338" spans="2:7" x14ac:dyDescent="0.25">
      <c r="B338" s="92"/>
      <c r="C338" s="92" t="s">
        <v>1058</v>
      </c>
      <c r="D338" s="152">
        <v>0.08</v>
      </c>
      <c r="E338" s="92"/>
      <c r="F338" s="93"/>
      <c r="G338" s="93">
        <f>ROUND(+G337*D338,0)</f>
        <v>0</v>
      </c>
    </row>
    <row r="339" spans="2:7" x14ac:dyDescent="0.25">
      <c r="B339" s="146"/>
      <c r="C339" s="146" t="s">
        <v>1059</v>
      </c>
      <c r="D339" s="148"/>
      <c r="E339" s="146"/>
      <c r="F339" s="147"/>
      <c r="G339" s="147">
        <f>+SUM(G337:G338)</f>
        <v>0</v>
      </c>
    </row>
    <row r="340" spans="2:7" x14ac:dyDescent="0.25">
      <c r="B340" s="92"/>
      <c r="C340" s="92" t="s">
        <v>1060</v>
      </c>
      <c r="D340" s="153" t="s">
        <v>1061</v>
      </c>
      <c r="E340" s="110">
        <v>6</v>
      </c>
      <c r="F340" s="91"/>
      <c r="G340" s="90">
        <f>+F340*E340</f>
        <v>0</v>
      </c>
    </row>
    <row r="341" spans="2:7" x14ac:dyDescent="0.25">
      <c r="B341" s="143"/>
      <c r="C341" s="154" t="s">
        <v>1063</v>
      </c>
      <c r="D341" s="155"/>
      <c r="E341" s="143"/>
      <c r="F341" s="145"/>
      <c r="G341" s="147">
        <f>+G340</f>
        <v>0</v>
      </c>
    </row>
    <row r="342" spans="2:7" x14ac:dyDescent="0.25">
      <c r="B342" s="92"/>
      <c r="C342" s="92" t="s">
        <v>1062</v>
      </c>
      <c r="D342" s="152">
        <v>0.19</v>
      </c>
      <c r="E342" s="92"/>
      <c r="F342" s="93"/>
      <c r="G342" s="93">
        <f>ROUND(+G340*D342,0)</f>
        <v>0</v>
      </c>
    </row>
    <row r="343" spans="2:7" x14ac:dyDescent="0.25">
      <c r="B343" s="143"/>
      <c r="C343" s="154" t="s">
        <v>1065</v>
      </c>
      <c r="D343" s="155"/>
      <c r="E343" s="143"/>
      <c r="F343" s="145"/>
      <c r="G343" s="147">
        <f>+G339+G341+G342</f>
        <v>0</v>
      </c>
    </row>
    <row r="344" spans="2:7" x14ac:dyDescent="0.25">
      <c r="B344" s="143"/>
      <c r="C344" s="146" t="s">
        <v>1064</v>
      </c>
      <c r="D344" s="156"/>
      <c r="E344" s="146"/>
      <c r="F344" s="147"/>
      <c r="G344" s="147">
        <f>+G343+G336</f>
        <v>0</v>
      </c>
    </row>
    <row r="345" spans="2:7" ht="12.75" thickBot="1" x14ac:dyDescent="0.3"/>
    <row r="346" spans="2:7" ht="96.75" customHeight="1" thickBot="1" x14ac:dyDescent="0.3">
      <c r="B346" s="163" t="s">
        <v>1068</v>
      </c>
      <c r="C346" s="164"/>
      <c r="D346" s="164"/>
      <c r="E346" s="164"/>
      <c r="F346" s="164"/>
      <c r="G346" s="165"/>
    </row>
  </sheetData>
  <mergeCells count="4">
    <mergeCell ref="B1:G1"/>
    <mergeCell ref="B2:G2"/>
    <mergeCell ref="C3:F3"/>
    <mergeCell ref="B346:G346"/>
  </mergeCells>
  <pageMargins left="0.7" right="0.7" top="0.75" bottom="0.75" header="0.3" footer="0.3"/>
  <pageSetup scale="50" orientation="portrait" r:id="rId1"/>
  <rowBreaks count="4" manualBreakCount="4">
    <brk id="74" max="8" man="1"/>
    <brk id="155" max="8" man="1"/>
    <brk id="209" max="8" man="1"/>
    <brk id="29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0"/>
  <sheetViews>
    <sheetView showGridLines="0" view="pageBreakPreview" zoomScaleNormal="100" zoomScaleSheetLayoutView="100" workbookViewId="0">
      <selection activeCell="D21" sqref="D21"/>
    </sheetView>
  </sheetViews>
  <sheetFormatPr baseColWidth="10" defaultRowHeight="15" x14ac:dyDescent="0.25"/>
  <cols>
    <col min="1" max="1" width="63.5703125" style="2" customWidth="1"/>
    <col min="2" max="2" width="8.28515625" style="1" customWidth="1"/>
    <col min="3" max="3" width="20.28515625" style="23" customWidth="1"/>
  </cols>
  <sheetData>
    <row r="1" spans="1:5" ht="15" customHeight="1" x14ac:dyDescent="0.25">
      <c r="A1" s="168" t="s">
        <v>487</v>
      </c>
      <c r="B1" s="168"/>
      <c r="C1" s="168"/>
      <c r="D1" s="8"/>
      <c r="E1" s="8"/>
    </row>
    <row r="2" spans="1:5" x14ac:dyDescent="0.25">
      <c r="A2" s="168"/>
      <c r="B2" s="168"/>
      <c r="C2" s="168"/>
      <c r="D2" s="8"/>
      <c r="E2" s="8"/>
    </row>
    <row r="3" spans="1:5" x14ac:dyDescent="0.25">
      <c r="A3" s="168"/>
      <c r="B3" s="168"/>
      <c r="C3" s="168"/>
      <c r="D3" s="8"/>
      <c r="E3" s="8"/>
    </row>
    <row r="4" spans="1:5" x14ac:dyDescent="0.25">
      <c r="A4" s="168"/>
      <c r="B4" s="168"/>
      <c r="C4" s="168"/>
      <c r="D4" s="8"/>
      <c r="E4" s="8"/>
    </row>
    <row r="5" spans="1:5" hidden="1" x14ac:dyDescent="0.25">
      <c r="A5" s="168"/>
      <c r="B5" s="168"/>
      <c r="C5" s="168"/>
      <c r="D5" s="8"/>
      <c r="E5" s="8"/>
    </row>
    <row r="6" spans="1:5" x14ac:dyDescent="0.25">
      <c r="A6" s="168" t="s">
        <v>963</v>
      </c>
      <c r="B6" s="168"/>
      <c r="C6" s="168"/>
      <c r="D6" s="8"/>
      <c r="E6" s="8"/>
    </row>
    <row r="7" spans="1:5" ht="3" customHeight="1" x14ac:dyDescent="0.25">
      <c r="A7" s="168"/>
      <c r="B7" s="168"/>
      <c r="C7" s="168"/>
      <c r="D7" s="8"/>
      <c r="E7" s="8"/>
    </row>
    <row r="8" spans="1:5" x14ac:dyDescent="0.25">
      <c r="A8" s="166" t="s">
        <v>0</v>
      </c>
      <c r="B8" s="167"/>
      <c r="C8" s="167"/>
    </row>
    <row r="9" spans="1:5" x14ac:dyDescent="0.25">
      <c r="A9" s="24" t="s">
        <v>1</v>
      </c>
      <c r="B9" s="25" t="s">
        <v>2</v>
      </c>
      <c r="C9" s="24" t="s">
        <v>3</v>
      </c>
    </row>
    <row r="10" spans="1:5" x14ac:dyDescent="0.25">
      <c r="A10" s="7" t="s">
        <v>4</v>
      </c>
      <c r="B10" s="3" t="s">
        <v>5</v>
      </c>
      <c r="C10" s="26">
        <v>4143</v>
      </c>
    </row>
    <row r="11" spans="1:5" x14ac:dyDescent="0.25">
      <c r="A11" s="7" t="s">
        <v>6</v>
      </c>
      <c r="B11" s="3" t="s">
        <v>5</v>
      </c>
      <c r="C11" s="26">
        <v>3646</v>
      </c>
    </row>
    <row r="12" spans="1:5" x14ac:dyDescent="0.25">
      <c r="A12" s="7" t="s">
        <v>7</v>
      </c>
      <c r="B12" s="3" t="s">
        <v>5</v>
      </c>
      <c r="C12" s="26">
        <v>2700</v>
      </c>
    </row>
    <row r="13" spans="1:5" x14ac:dyDescent="0.25">
      <c r="A13" s="7" t="s">
        <v>8</v>
      </c>
      <c r="B13" s="3" t="s">
        <v>5</v>
      </c>
      <c r="C13" s="26">
        <v>3720</v>
      </c>
    </row>
    <row r="14" spans="1:5" x14ac:dyDescent="0.25">
      <c r="A14" s="7" t="s">
        <v>9</v>
      </c>
      <c r="B14" s="3" t="s">
        <v>5</v>
      </c>
      <c r="C14" s="26">
        <v>3345</v>
      </c>
    </row>
    <row r="15" spans="1:5" x14ac:dyDescent="0.25">
      <c r="A15" s="7" t="s">
        <v>10</v>
      </c>
      <c r="B15" s="3" t="s">
        <v>5</v>
      </c>
      <c r="C15" s="26">
        <v>4069</v>
      </c>
    </row>
    <row r="16" spans="1:5" x14ac:dyDescent="0.25">
      <c r="A16" s="7" t="s">
        <v>11</v>
      </c>
      <c r="B16" s="3" t="s">
        <v>12</v>
      </c>
      <c r="C16" s="26">
        <v>3990</v>
      </c>
    </row>
    <row r="17" spans="1:3" x14ac:dyDescent="0.25">
      <c r="A17" s="7" t="s">
        <v>13</v>
      </c>
      <c r="B17" s="3" t="s">
        <v>12</v>
      </c>
      <c r="C17" s="26">
        <v>18312</v>
      </c>
    </row>
    <row r="18" spans="1:3" x14ac:dyDescent="0.25">
      <c r="A18" s="7" t="s">
        <v>14</v>
      </c>
      <c r="B18" s="3" t="s">
        <v>12</v>
      </c>
      <c r="C18" s="26">
        <v>52326</v>
      </c>
    </row>
    <row r="19" spans="1:3" x14ac:dyDescent="0.25">
      <c r="A19" s="7" t="s">
        <v>15</v>
      </c>
      <c r="B19" s="3" t="s">
        <v>16</v>
      </c>
      <c r="C19" s="26">
        <v>9218</v>
      </c>
    </row>
    <row r="20" spans="1:3" x14ac:dyDescent="0.25">
      <c r="A20" s="7" t="s">
        <v>17</v>
      </c>
      <c r="B20" s="3" t="s">
        <v>12</v>
      </c>
      <c r="C20" s="26">
        <v>811.2</v>
      </c>
    </row>
    <row r="21" spans="1:3" x14ac:dyDescent="0.25">
      <c r="A21" s="7" t="s">
        <v>18</v>
      </c>
      <c r="B21" s="3" t="s">
        <v>12</v>
      </c>
      <c r="C21" s="26">
        <v>214.2</v>
      </c>
    </row>
    <row r="22" spans="1:3" x14ac:dyDescent="0.25">
      <c r="A22" s="7" t="s">
        <v>19</v>
      </c>
      <c r="B22" s="3" t="s">
        <v>12</v>
      </c>
      <c r="C22" s="26">
        <v>24735</v>
      </c>
    </row>
    <row r="23" spans="1:3" x14ac:dyDescent="0.25">
      <c r="A23" s="65" t="s">
        <v>19</v>
      </c>
      <c r="B23" s="66" t="s">
        <v>12</v>
      </c>
      <c r="C23" s="67">
        <v>32384.82</v>
      </c>
    </row>
    <row r="24" spans="1:3" x14ac:dyDescent="0.25">
      <c r="A24" s="65" t="s">
        <v>20</v>
      </c>
      <c r="B24" s="66" t="s">
        <v>21</v>
      </c>
      <c r="C24" s="67">
        <v>55</v>
      </c>
    </row>
    <row r="25" spans="1:3" x14ac:dyDescent="0.25">
      <c r="A25" s="65" t="s">
        <v>22</v>
      </c>
      <c r="B25" s="66" t="s">
        <v>23</v>
      </c>
      <c r="C25" s="67">
        <v>272</v>
      </c>
    </row>
    <row r="26" spans="1:3" x14ac:dyDescent="0.25">
      <c r="A26" s="65" t="s">
        <v>24</v>
      </c>
      <c r="B26" s="66" t="s">
        <v>5</v>
      </c>
      <c r="C26" s="67">
        <v>5176</v>
      </c>
    </row>
    <row r="27" spans="1:3" x14ac:dyDescent="0.25">
      <c r="A27" s="65" t="s">
        <v>25</v>
      </c>
      <c r="B27" s="66" t="s">
        <v>5</v>
      </c>
      <c r="C27" s="67">
        <v>6382</v>
      </c>
    </row>
    <row r="28" spans="1:3" x14ac:dyDescent="0.25">
      <c r="A28" s="65" t="s">
        <v>26</v>
      </c>
      <c r="B28" s="66" t="s">
        <v>5</v>
      </c>
      <c r="C28" s="67">
        <v>4000</v>
      </c>
    </row>
    <row r="29" spans="1:3" x14ac:dyDescent="0.25">
      <c r="A29" s="65" t="s">
        <v>27</v>
      </c>
      <c r="B29" s="66" t="s">
        <v>12</v>
      </c>
      <c r="C29" s="67">
        <v>35805</v>
      </c>
    </row>
    <row r="30" spans="1:3" x14ac:dyDescent="0.25">
      <c r="A30" s="65" t="s">
        <v>28</v>
      </c>
      <c r="B30" s="66" t="s">
        <v>23</v>
      </c>
      <c r="C30" s="67">
        <v>11000</v>
      </c>
    </row>
    <row r="31" spans="1:3" x14ac:dyDescent="0.25">
      <c r="A31" s="65" t="s">
        <v>28</v>
      </c>
      <c r="B31" s="66" t="s">
        <v>23</v>
      </c>
      <c r="C31" s="67">
        <v>8416</v>
      </c>
    </row>
    <row r="32" spans="1:3" x14ac:dyDescent="0.25">
      <c r="A32" s="65" t="s">
        <v>29</v>
      </c>
      <c r="B32" s="66" t="s">
        <v>12</v>
      </c>
      <c r="C32" s="67">
        <v>1228</v>
      </c>
    </row>
    <row r="33" spans="1:3" x14ac:dyDescent="0.25">
      <c r="A33" s="65" t="s">
        <v>30</v>
      </c>
      <c r="B33" s="66" t="s">
        <v>12</v>
      </c>
      <c r="C33" s="67">
        <v>1816</v>
      </c>
    </row>
    <row r="34" spans="1:3" x14ac:dyDescent="0.25">
      <c r="A34" s="65" t="s">
        <v>31</v>
      </c>
      <c r="B34" s="66" t="s">
        <v>23</v>
      </c>
      <c r="C34" s="67">
        <v>5669</v>
      </c>
    </row>
    <row r="35" spans="1:3" x14ac:dyDescent="0.25">
      <c r="A35" s="65" t="s">
        <v>32</v>
      </c>
      <c r="B35" s="66" t="s">
        <v>33</v>
      </c>
      <c r="C35" s="67">
        <v>870000</v>
      </c>
    </row>
    <row r="36" spans="1:3" x14ac:dyDescent="0.25">
      <c r="A36" s="65" t="s">
        <v>34</v>
      </c>
      <c r="B36" s="66" t="s">
        <v>5</v>
      </c>
      <c r="C36" s="67">
        <v>6647</v>
      </c>
    </row>
    <row r="37" spans="1:3" x14ac:dyDescent="0.25">
      <c r="A37" s="65" t="s">
        <v>35</v>
      </c>
      <c r="B37" s="66" t="s">
        <v>33</v>
      </c>
      <c r="C37" s="67">
        <v>52553</v>
      </c>
    </row>
    <row r="38" spans="1:3" ht="30" x14ac:dyDescent="0.25">
      <c r="A38" s="65" t="s">
        <v>36</v>
      </c>
      <c r="B38" s="66" t="s">
        <v>37</v>
      </c>
      <c r="C38" s="67">
        <v>2881000</v>
      </c>
    </row>
    <row r="39" spans="1:3" x14ac:dyDescent="0.25">
      <c r="A39" s="65" t="s">
        <v>38</v>
      </c>
      <c r="B39" s="66" t="s">
        <v>37</v>
      </c>
      <c r="C39" s="67">
        <v>3350000</v>
      </c>
    </row>
    <row r="40" spans="1:3" x14ac:dyDescent="0.25">
      <c r="A40" s="65" t="s">
        <v>39</v>
      </c>
      <c r="B40" s="66" t="s">
        <v>40</v>
      </c>
      <c r="C40" s="67">
        <v>99264</v>
      </c>
    </row>
    <row r="41" spans="1:3" ht="30" x14ac:dyDescent="0.25">
      <c r="A41" s="65" t="s">
        <v>41</v>
      </c>
      <c r="B41" s="66" t="s">
        <v>12</v>
      </c>
      <c r="C41" s="67">
        <v>646478</v>
      </c>
    </row>
    <row r="42" spans="1:3" ht="30" x14ac:dyDescent="0.25">
      <c r="A42" s="65" t="s">
        <v>41</v>
      </c>
      <c r="B42" s="66" t="s">
        <v>12</v>
      </c>
      <c r="C42" s="67">
        <v>842717.2</v>
      </c>
    </row>
    <row r="43" spans="1:3" x14ac:dyDescent="0.25">
      <c r="A43" s="65" t="s">
        <v>42</v>
      </c>
      <c r="B43" s="66" t="s">
        <v>40</v>
      </c>
      <c r="C43" s="67">
        <v>828116</v>
      </c>
    </row>
    <row r="44" spans="1:3" x14ac:dyDescent="0.25">
      <c r="A44" s="65" t="s">
        <v>43</v>
      </c>
      <c r="B44" s="66" t="s">
        <v>40</v>
      </c>
      <c r="C44" s="67">
        <v>843441</v>
      </c>
    </row>
    <row r="45" spans="1:3" x14ac:dyDescent="0.25">
      <c r="A45" s="65" t="s">
        <v>44</v>
      </c>
      <c r="B45" s="66" t="s">
        <v>12</v>
      </c>
      <c r="C45" s="67">
        <v>3376</v>
      </c>
    </row>
    <row r="46" spans="1:3" x14ac:dyDescent="0.25">
      <c r="A46" s="65" t="s">
        <v>45</v>
      </c>
      <c r="B46" s="66" t="s">
        <v>46</v>
      </c>
      <c r="C46" s="67">
        <v>92000</v>
      </c>
    </row>
    <row r="47" spans="1:3" ht="30" x14ac:dyDescent="0.25">
      <c r="A47" s="65" t="s">
        <v>47</v>
      </c>
      <c r="B47" s="66" t="s">
        <v>12</v>
      </c>
      <c r="C47" s="67">
        <v>4250000</v>
      </c>
    </row>
    <row r="48" spans="1:3" x14ac:dyDescent="0.25">
      <c r="A48" s="65" t="s">
        <v>48</v>
      </c>
      <c r="B48" s="66" t="s">
        <v>12</v>
      </c>
      <c r="C48" s="67">
        <v>31304</v>
      </c>
    </row>
    <row r="49" spans="1:3" x14ac:dyDescent="0.25">
      <c r="A49" s="65" t="s">
        <v>49</v>
      </c>
      <c r="B49" s="66" t="s">
        <v>50</v>
      </c>
      <c r="C49" s="67">
        <v>2578</v>
      </c>
    </row>
    <row r="50" spans="1:3" x14ac:dyDescent="0.25">
      <c r="A50" s="65" t="s">
        <v>51</v>
      </c>
      <c r="B50" s="66" t="s">
        <v>12</v>
      </c>
      <c r="C50" s="67">
        <v>1392</v>
      </c>
    </row>
    <row r="51" spans="1:3" x14ac:dyDescent="0.25">
      <c r="A51" s="65" t="s">
        <v>52</v>
      </c>
      <c r="B51" s="66" t="s">
        <v>12</v>
      </c>
      <c r="C51" s="67">
        <v>1576</v>
      </c>
    </row>
    <row r="52" spans="1:3" x14ac:dyDescent="0.25">
      <c r="A52" s="65" t="s">
        <v>53</v>
      </c>
      <c r="B52" s="66" t="s">
        <v>12</v>
      </c>
      <c r="C52" s="67">
        <v>2322</v>
      </c>
    </row>
    <row r="53" spans="1:3" x14ac:dyDescent="0.25">
      <c r="A53" s="65" t="s">
        <v>54</v>
      </c>
      <c r="B53" s="66" t="s">
        <v>12</v>
      </c>
      <c r="C53" s="67">
        <v>2322</v>
      </c>
    </row>
    <row r="54" spans="1:3" x14ac:dyDescent="0.25">
      <c r="A54" s="65" t="s">
        <v>55</v>
      </c>
      <c r="B54" s="66" t="s">
        <v>12</v>
      </c>
      <c r="C54" s="67">
        <v>2625</v>
      </c>
    </row>
    <row r="55" spans="1:3" x14ac:dyDescent="0.25">
      <c r="A55" s="65" t="s">
        <v>56</v>
      </c>
      <c r="B55" s="66" t="s">
        <v>12</v>
      </c>
      <c r="C55" s="67">
        <v>3868</v>
      </c>
    </row>
    <row r="56" spans="1:3" x14ac:dyDescent="0.25">
      <c r="A56" s="65" t="s">
        <v>57</v>
      </c>
      <c r="B56" s="66" t="s">
        <v>12</v>
      </c>
      <c r="C56" s="67">
        <v>1800000</v>
      </c>
    </row>
    <row r="57" spans="1:3" x14ac:dyDescent="0.25">
      <c r="A57" s="65" t="s">
        <v>58</v>
      </c>
      <c r="B57" s="66" t="s">
        <v>12</v>
      </c>
      <c r="C57" s="67">
        <v>1712500</v>
      </c>
    </row>
    <row r="58" spans="1:3" x14ac:dyDescent="0.25">
      <c r="A58" s="65" t="s">
        <v>59</v>
      </c>
      <c r="B58" s="66" t="s">
        <v>12</v>
      </c>
      <c r="C58" s="67">
        <v>11472727.674140001</v>
      </c>
    </row>
    <row r="59" spans="1:3" x14ac:dyDescent="0.25">
      <c r="A59" s="65" t="s">
        <v>60</v>
      </c>
      <c r="B59" s="66" t="s">
        <v>12</v>
      </c>
      <c r="C59" s="67">
        <v>1347</v>
      </c>
    </row>
    <row r="60" spans="1:3" x14ac:dyDescent="0.25">
      <c r="A60" s="65" t="s">
        <v>60</v>
      </c>
      <c r="B60" s="66" t="s">
        <v>12</v>
      </c>
      <c r="C60" s="64">
        <v>1796.96</v>
      </c>
    </row>
    <row r="61" spans="1:3" x14ac:dyDescent="0.25">
      <c r="A61" s="65" t="s">
        <v>61</v>
      </c>
      <c r="B61" s="66" t="s">
        <v>12</v>
      </c>
      <c r="C61" s="67">
        <v>13735</v>
      </c>
    </row>
    <row r="62" spans="1:3" x14ac:dyDescent="0.25">
      <c r="A62" s="65" t="s">
        <v>61</v>
      </c>
      <c r="B62" s="66" t="s">
        <v>12</v>
      </c>
      <c r="C62" s="67">
        <v>18084.82</v>
      </c>
    </row>
    <row r="63" spans="1:3" x14ac:dyDescent="0.25">
      <c r="A63" s="65" t="s">
        <v>62</v>
      </c>
      <c r="B63" s="66" t="s">
        <v>63</v>
      </c>
      <c r="C63" s="67">
        <v>72908</v>
      </c>
    </row>
    <row r="64" spans="1:3" x14ac:dyDescent="0.25">
      <c r="A64" s="65" t="s">
        <v>64</v>
      </c>
      <c r="B64" s="66" t="s">
        <v>12</v>
      </c>
      <c r="C64" s="67">
        <v>5422</v>
      </c>
    </row>
    <row r="65" spans="1:3" x14ac:dyDescent="0.25">
      <c r="A65" s="65" t="s">
        <v>65</v>
      </c>
      <c r="B65" s="66" t="s">
        <v>12</v>
      </c>
      <c r="C65" s="67">
        <v>11151</v>
      </c>
    </row>
    <row r="66" spans="1:3" x14ac:dyDescent="0.25">
      <c r="A66" s="65" t="s">
        <v>66</v>
      </c>
      <c r="B66" s="66" t="s">
        <v>12</v>
      </c>
      <c r="C66" s="67">
        <v>300.60000000000002</v>
      </c>
    </row>
    <row r="67" spans="1:3" x14ac:dyDescent="0.25">
      <c r="A67" s="65" t="s">
        <v>67</v>
      </c>
      <c r="B67" s="66" t="s">
        <v>23</v>
      </c>
      <c r="C67" s="67">
        <v>2490</v>
      </c>
    </row>
    <row r="68" spans="1:3" x14ac:dyDescent="0.25">
      <c r="A68" s="65" t="s">
        <v>67</v>
      </c>
      <c r="B68" s="66" t="s">
        <v>23</v>
      </c>
      <c r="C68" s="67">
        <v>1912.44</v>
      </c>
    </row>
    <row r="69" spans="1:3" x14ac:dyDescent="0.25">
      <c r="A69" s="65" t="s">
        <v>68</v>
      </c>
      <c r="B69" s="66" t="s">
        <v>23</v>
      </c>
      <c r="C69" s="67">
        <v>1900</v>
      </c>
    </row>
    <row r="70" spans="1:3" x14ac:dyDescent="0.25">
      <c r="A70" s="65" t="s">
        <v>69</v>
      </c>
      <c r="B70" s="66" t="s">
        <v>23</v>
      </c>
      <c r="C70" s="67">
        <v>3400</v>
      </c>
    </row>
    <row r="71" spans="1:3" x14ac:dyDescent="0.25">
      <c r="A71" s="65" t="s">
        <v>70</v>
      </c>
      <c r="B71" s="66" t="s">
        <v>23</v>
      </c>
      <c r="C71" s="67">
        <v>7200</v>
      </c>
    </row>
    <row r="72" spans="1:3" x14ac:dyDescent="0.25">
      <c r="A72" s="65" t="s">
        <v>70</v>
      </c>
      <c r="B72" s="66" t="s">
        <v>23</v>
      </c>
      <c r="C72" s="67">
        <v>5262.31</v>
      </c>
    </row>
    <row r="73" spans="1:3" x14ac:dyDescent="0.25">
      <c r="A73" s="65" t="s">
        <v>71</v>
      </c>
      <c r="B73" s="66" t="s">
        <v>23</v>
      </c>
      <c r="C73" s="67">
        <v>4200</v>
      </c>
    </row>
    <row r="74" spans="1:3" x14ac:dyDescent="0.25">
      <c r="A74" s="65" t="s">
        <v>72</v>
      </c>
      <c r="B74" s="66" t="s">
        <v>73</v>
      </c>
      <c r="C74" s="67">
        <v>4660</v>
      </c>
    </row>
    <row r="75" spans="1:3" x14ac:dyDescent="0.25">
      <c r="A75" s="65" t="s">
        <v>74</v>
      </c>
      <c r="B75" s="66" t="s">
        <v>23</v>
      </c>
      <c r="C75" s="67">
        <v>6500</v>
      </c>
    </row>
    <row r="76" spans="1:3" x14ac:dyDescent="0.25">
      <c r="A76" s="65" t="s">
        <v>75</v>
      </c>
      <c r="B76" s="66" t="s">
        <v>40</v>
      </c>
      <c r="C76" s="67">
        <v>1092811</v>
      </c>
    </row>
    <row r="77" spans="1:3" ht="34.5" customHeight="1" x14ac:dyDescent="0.25">
      <c r="A77" s="65" t="s">
        <v>76</v>
      </c>
      <c r="B77" s="66" t="s">
        <v>12</v>
      </c>
      <c r="C77" s="67">
        <v>7035</v>
      </c>
    </row>
    <row r="78" spans="1:3" ht="34.5" customHeight="1" x14ac:dyDescent="0.25">
      <c r="A78" s="65" t="s">
        <v>76</v>
      </c>
      <c r="B78" s="66" t="s">
        <v>12</v>
      </c>
      <c r="C78" s="67">
        <v>9374.82</v>
      </c>
    </row>
    <row r="79" spans="1:3" x14ac:dyDescent="0.25">
      <c r="A79" s="65" t="s">
        <v>77</v>
      </c>
      <c r="B79" s="66" t="s">
        <v>12</v>
      </c>
      <c r="C79" s="67">
        <v>175000</v>
      </c>
    </row>
    <row r="80" spans="1:3" x14ac:dyDescent="0.25">
      <c r="A80" s="65" t="s">
        <v>78</v>
      </c>
      <c r="B80" s="66" t="s">
        <v>79</v>
      </c>
      <c r="C80" s="67">
        <v>40920</v>
      </c>
    </row>
    <row r="81" spans="1:3" x14ac:dyDescent="0.25">
      <c r="A81" s="65" t="s">
        <v>80</v>
      </c>
      <c r="B81" s="66" t="s">
        <v>79</v>
      </c>
      <c r="C81" s="67">
        <v>70761</v>
      </c>
    </row>
    <row r="82" spans="1:3" x14ac:dyDescent="0.25">
      <c r="A82" s="65" t="s">
        <v>81</v>
      </c>
      <c r="B82" s="66" t="s">
        <v>79</v>
      </c>
      <c r="C82" s="67">
        <v>25575</v>
      </c>
    </row>
    <row r="83" spans="1:3" x14ac:dyDescent="0.25">
      <c r="A83" s="65" t="s">
        <v>82</v>
      </c>
      <c r="B83" s="66" t="s">
        <v>12</v>
      </c>
      <c r="C83" s="67">
        <v>15824</v>
      </c>
    </row>
    <row r="84" spans="1:3" x14ac:dyDescent="0.25">
      <c r="A84" s="65" t="s">
        <v>83</v>
      </c>
      <c r="B84" s="66" t="s">
        <v>12</v>
      </c>
      <c r="C84" s="67">
        <v>35805</v>
      </c>
    </row>
    <row r="85" spans="1:3" x14ac:dyDescent="0.25">
      <c r="A85" s="65" t="s">
        <v>84</v>
      </c>
      <c r="B85" s="66" t="s">
        <v>12</v>
      </c>
      <c r="C85" s="67">
        <v>26657</v>
      </c>
    </row>
    <row r="86" spans="1:3" x14ac:dyDescent="0.25">
      <c r="A86" s="65" t="s">
        <v>85</v>
      </c>
      <c r="B86" s="66" t="s">
        <v>12</v>
      </c>
      <c r="C86" s="67">
        <v>35176</v>
      </c>
    </row>
    <row r="87" spans="1:3" x14ac:dyDescent="0.25">
      <c r="A87" s="65" t="s">
        <v>86</v>
      </c>
      <c r="B87" s="66" t="s">
        <v>12</v>
      </c>
      <c r="C87" s="67">
        <v>143220</v>
      </c>
    </row>
    <row r="88" spans="1:3" x14ac:dyDescent="0.25">
      <c r="A88" s="65" t="s">
        <v>87</v>
      </c>
      <c r="B88" s="66" t="s">
        <v>12</v>
      </c>
      <c r="C88" s="67">
        <v>300238243</v>
      </c>
    </row>
    <row r="89" spans="1:3" x14ac:dyDescent="0.25">
      <c r="A89" s="65" t="s">
        <v>87</v>
      </c>
      <c r="B89" s="66" t="s">
        <v>12</v>
      </c>
      <c r="C89" s="67">
        <v>350238243</v>
      </c>
    </row>
    <row r="90" spans="1:3" x14ac:dyDescent="0.25">
      <c r="A90" s="65" t="s">
        <v>88</v>
      </c>
      <c r="B90" s="66" t="s">
        <v>12</v>
      </c>
      <c r="C90" s="67">
        <v>15215</v>
      </c>
    </row>
    <row r="91" spans="1:3" ht="45" x14ac:dyDescent="0.25">
      <c r="A91" s="65" t="s">
        <v>89</v>
      </c>
      <c r="B91" s="66" t="s">
        <v>90</v>
      </c>
      <c r="C91" s="67">
        <v>7360.48</v>
      </c>
    </row>
    <row r="92" spans="1:3" x14ac:dyDescent="0.25">
      <c r="A92" s="65" t="s">
        <v>91</v>
      </c>
      <c r="B92" s="66" t="s">
        <v>5</v>
      </c>
      <c r="C92" s="67">
        <v>1021</v>
      </c>
    </row>
    <row r="93" spans="1:3" x14ac:dyDescent="0.25">
      <c r="A93" s="65" t="s">
        <v>92</v>
      </c>
      <c r="B93" s="66" t="s">
        <v>5</v>
      </c>
      <c r="C93" s="67">
        <v>471</v>
      </c>
    </row>
    <row r="94" spans="1:3" x14ac:dyDescent="0.25">
      <c r="A94" s="65" t="s">
        <v>93</v>
      </c>
      <c r="B94" s="66" t="s">
        <v>94</v>
      </c>
      <c r="C94" s="67">
        <v>26000</v>
      </c>
    </row>
    <row r="95" spans="1:3" x14ac:dyDescent="0.25">
      <c r="A95" s="65" t="s">
        <v>95</v>
      </c>
      <c r="B95" s="66" t="s">
        <v>73</v>
      </c>
      <c r="C95" s="67">
        <v>242</v>
      </c>
    </row>
    <row r="96" spans="1:3" x14ac:dyDescent="0.25">
      <c r="A96" s="65" t="s">
        <v>96</v>
      </c>
      <c r="B96" s="66" t="s">
        <v>12</v>
      </c>
      <c r="C96" s="67">
        <v>128898</v>
      </c>
    </row>
    <row r="97" spans="1:3" x14ac:dyDescent="0.25">
      <c r="A97" s="65" t="s">
        <v>97</v>
      </c>
      <c r="B97" s="66" t="s">
        <v>12</v>
      </c>
      <c r="C97" s="67">
        <v>270434</v>
      </c>
    </row>
    <row r="98" spans="1:3" x14ac:dyDescent="0.25">
      <c r="A98" s="65" t="s">
        <v>98</v>
      </c>
      <c r="B98" s="66" t="s">
        <v>12</v>
      </c>
      <c r="C98" s="67">
        <v>20450</v>
      </c>
    </row>
    <row r="99" spans="1:3" x14ac:dyDescent="0.25">
      <c r="A99" s="65" t="s">
        <v>99</v>
      </c>
      <c r="B99" s="66" t="s">
        <v>23</v>
      </c>
      <c r="C99" s="67">
        <v>157</v>
      </c>
    </row>
    <row r="100" spans="1:3" x14ac:dyDescent="0.25">
      <c r="A100" s="65" t="s">
        <v>100</v>
      </c>
      <c r="B100" s="66" t="s">
        <v>23</v>
      </c>
      <c r="C100" s="67">
        <v>100</v>
      </c>
    </row>
    <row r="101" spans="1:3" x14ac:dyDescent="0.25">
      <c r="A101" s="65" t="s">
        <v>101</v>
      </c>
      <c r="B101" s="66" t="s">
        <v>12</v>
      </c>
      <c r="C101" s="67">
        <v>918</v>
      </c>
    </row>
    <row r="102" spans="1:3" x14ac:dyDescent="0.25">
      <c r="A102" s="65" t="s">
        <v>102</v>
      </c>
      <c r="B102" s="66" t="s">
        <v>12</v>
      </c>
      <c r="C102" s="67">
        <v>132149</v>
      </c>
    </row>
    <row r="103" spans="1:3" x14ac:dyDescent="0.25">
      <c r="A103" s="65" t="s">
        <v>103</v>
      </c>
      <c r="B103" s="66" t="s">
        <v>73</v>
      </c>
      <c r="C103" s="67">
        <v>11747</v>
      </c>
    </row>
    <row r="104" spans="1:3" x14ac:dyDescent="0.25">
      <c r="A104" s="65" t="s">
        <v>104</v>
      </c>
      <c r="B104" s="66" t="s">
        <v>12</v>
      </c>
      <c r="C104" s="67">
        <v>972</v>
      </c>
    </row>
    <row r="105" spans="1:3" x14ac:dyDescent="0.25">
      <c r="A105" s="65" t="s">
        <v>105</v>
      </c>
      <c r="B105" s="66" t="s">
        <v>12</v>
      </c>
      <c r="C105" s="67">
        <v>310.8</v>
      </c>
    </row>
    <row r="106" spans="1:3" x14ac:dyDescent="0.25">
      <c r="A106" s="65" t="s">
        <v>106</v>
      </c>
      <c r="B106" s="66" t="s">
        <v>12</v>
      </c>
      <c r="C106" s="67">
        <v>5718</v>
      </c>
    </row>
    <row r="107" spans="1:3" x14ac:dyDescent="0.25">
      <c r="A107" s="65" t="s">
        <v>107</v>
      </c>
      <c r="B107" s="66" t="s">
        <v>12</v>
      </c>
      <c r="C107" s="67">
        <v>497.4</v>
      </c>
    </row>
    <row r="108" spans="1:3" ht="30" x14ac:dyDescent="0.25">
      <c r="A108" s="65" t="s">
        <v>108</v>
      </c>
      <c r="B108" s="66" t="s">
        <v>12</v>
      </c>
      <c r="C108" s="67">
        <v>10000</v>
      </c>
    </row>
    <row r="109" spans="1:3" ht="30" x14ac:dyDescent="0.25">
      <c r="A109" s="65" t="s">
        <v>109</v>
      </c>
      <c r="B109" s="66" t="s">
        <v>12</v>
      </c>
      <c r="C109" s="67">
        <v>26000</v>
      </c>
    </row>
    <row r="110" spans="1:3" x14ac:dyDescent="0.25">
      <c r="A110" s="65" t="s">
        <v>110</v>
      </c>
      <c r="B110" s="66" t="s">
        <v>12</v>
      </c>
      <c r="C110" s="67">
        <v>1598.4</v>
      </c>
    </row>
    <row r="111" spans="1:3" x14ac:dyDescent="0.25">
      <c r="A111" s="65" t="s">
        <v>111</v>
      </c>
      <c r="B111" s="66" t="s">
        <v>12</v>
      </c>
      <c r="C111" s="67">
        <v>6379.8</v>
      </c>
    </row>
    <row r="112" spans="1:3" x14ac:dyDescent="0.25">
      <c r="A112" s="65" t="s">
        <v>112</v>
      </c>
      <c r="B112" s="66" t="s">
        <v>73</v>
      </c>
      <c r="C112" s="67">
        <v>42358</v>
      </c>
    </row>
    <row r="113" spans="1:3" x14ac:dyDescent="0.25">
      <c r="A113" s="65" t="s">
        <v>113</v>
      </c>
      <c r="B113" s="66" t="s">
        <v>73</v>
      </c>
      <c r="C113" s="67">
        <v>52184</v>
      </c>
    </row>
    <row r="114" spans="1:3" ht="30" x14ac:dyDescent="0.25">
      <c r="A114" s="65" t="s">
        <v>114</v>
      </c>
      <c r="B114" s="66" t="s">
        <v>12</v>
      </c>
      <c r="C114" s="67">
        <v>1491348</v>
      </c>
    </row>
    <row r="115" spans="1:3" ht="30" x14ac:dyDescent="0.25">
      <c r="A115" s="65" t="s">
        <v>114</v>
      </c>
      <c r="B115" s="66" t="s">
        <v>12</v>
      </c>
      <c r="C115" s="67">
        <v>1941048.2</v>
      </c>
    </row>
    <row r="116" spans="1:3" x14ac:dyDescent="0.25">
      <c r="A116" s="65" t="s">
        <v>115</v>
      </c>
      <c r="B116" s="66" t="s">
        <v>23</v>
      </c>
      <c r="C116" s="67">
        <v>14585</v>
      </c>
    </row>
    <row r="117" spans="1:3" x14ac:dyDescent="0.25">
      <c r="A117" s="65" t="s">
        <v>116</v>
      </c>
      <c r="B117" s="66" t="s">
        <v>73</v>
      </c>
      <c r="C117" s="67">
        <v>42358</v>
      </c>
    </row>
    <row r="118" spans="1:3" x14ac:dyDescent="0.25">
      <c r="A118" s="65" t="s">
        <v>117</v>
      </c>
      <c r="B118" s="66" t="s">
        <v>33</v>
      </c>
      <c r="C118" s="67">
        <v>412547</v>
      </c>
    </row>
    <row r="119" spans="1:3" x14ac:dyDescent="0.25">
      <c r="A119" s="65" t="s">
        <v>118</v>
      </c>
      <c r="B119" s="66" t="s">
        <v>40</v>
      </c>
      <c r="C119" s="67">
        <v>1242175</v>
      </c>
    </row>
    <row r="120" spans="1:3" x14ac:dyDescent="0.25">
      <c r="A120" s="65" t="s">
        <v>119</v>
      </c>
      <c r="B120" s="66" t="s">
        <v>12</v>
      </c>
      <c r="C120" s="67">
        <v>1254</v>
      </c>
    </row>
    <row r="121" spans="1:3" x14ac:dyDescent="0.25">
      <c r="A121" s="65" t="s">
        <v>120</v>
      </c>
      <c r="B121" s="66" t="s">
        <v>12</v>
      </c>
      <c r="C121" s="67">
        <v>20500</v>
      </c>
    </row>
    <row r="122" spans="1:3" x14ac:dyDescent="0.25">
      <c r="A122" s="65" t="s">
        <v>121</v>
      </c>
      <c r="B122" s="66" t="s">
        <v>12</v>
      </c>
      <c r="C122" s="67">
        <v>25000</v>
      </c>
    </row>
    <row r="123" spans="1:3" x14ac:dyDescent="0.25">
      <c r="A123" s="65" t="s">
        <v>122</v>
      </c>
      <c r="B123" s="66" t="s">
        <v>12</v>
      </c>
      <c r="C123" s="67">
        <v>46035</v>
      </c>
    </row>
    <row r="124" spans="1:3" x14ac:dyDescent="0.25">
      <c r="A124" s="65" t="s">
        <v>123</v>
      </c>
      <c r="B124" s="66" t="s">
        <v>12</v>
      </c>
      <c r="C124" s="67">
        <v>400000</v>
      </c>
    </row>
    <row r="125" spans="1:3" ht="30" x14ac:dyDescent="0.25">
      <c r="A125" s="65" t="s">
        <v>124</v>
      </c>
      <c r="B125" s="66" t="s">
        <v>12</v>
      </c>
      <c r="C125" s="67">
        <v>20235</v>
      </c>
    </row>
    <row r="126" spans="1:3" ht="30" x14ac:dyDescent="0.25">
      <c r="A126" s="65" t="s">
        <v>124</v>
      </c>
      <c r="B126" s="66" t="s">
        <v>12</v>
      </c>
      <c r="C126" s="67">
        <v>26534.82</v>
      </c>
    </row>
    <row r="127" spans="1:3" x14ac:dyDescent="0.25">
      <c r="A127" s="65" t="s">
        <v>125</v>
      </c>
      <c r="B127" s="66" t="s">
        <v>23</v>
      </c>
      <c r="C127" s="67">
        <v>1300</v>
      </c>
    </row>
    <row r="128" spans="1:3" ht="30" x14ac:dyDescent="0.25">
      <c r="A128" s="65" t="s">
        <v>491</v>
      </c>
      <c r="B128" s="66" t="s">
        <v>37</v>
      </c>
      <c r="C128" s="67">
        <v>2360000</v>
      </c>
    </row>
    <row r="129" spans="1:3" x14ac:dyDescent="0.25">
      <c r="A129" s="65" t="s">
        <v>126</v>
      </c>
      <c r="B129" s="66" t="s">
        <v>12</v>
      </c>
      <c r="C129" s="67">
        <v>11151</v>
      </c>
    </row>
    <row r="130" spans="1:3" x14ac:dyDescent="0.25">
      <c r="A130" s="65" t="s">
        <v>127</v>
      </c>
      <c r="B130" s="66" t="s">
        <v>12</v>
      </c>
      <c r="C130" s="67">
        <v>45319</v>
      </c>
    </row>
    <row r="131" spans="1:3" x14ac:dyDescent="0.25">
      <c r="A131" s="65" t="s">
        <v>128</v>
      </c>
      <c r="B131" s="66" t="s">
        <v>16</v>
      </c>
      <c r="C131" s="67">
        <v>37721</v>
      </c>
    </row>
    <row r="132" spans="1:3" ht="30" x14ac:dyDescent="0.25">
      <c r="A132" s="65" t="s">
        <v>129</v>
      </c>
      <c r="B132" s="66" t="s">
        <v>12</v>
      </c>
      <c r="C132" s="67">
        <v>2000000</v>
      </c>
    </row>
    <row r="133" spans="1:3" x14ac:dyDescent="0.25">
      <c r="A133" s="65" t="s">
        <v>130</v>
      </c>
      <c r="B133" s="66" t="s">
        <v>12</v>
      </c>
      <c r="C133" s="67">
        <v>360000</v>
      </c>
    </row>
    <row r="134" spans="1:3" x14ac:dyDescent="0.25">
      <c r="A134" s="65" t="s">
        <v>131</v>
      </c>
      <c r="B134" s="66" t="s">
        <v>12</v>
      </c>
      <c r="C134" s="67">
        <v>45000</v>
      </c>
    </row>
    <row r="135" spans="1:3" ht="30" x14ac:dyDescent="0.25">
      <c r="A135" s="65" t="s">
        <v>132</v>
      </c>
      <c r="B135" s="66" t="s">
        <v>5</v>
      </c>
      <c r="C135" s="67">
        <v>6002</v>
      </c>
    </row>
    <row r="136" spans="1:3" x14ac:dyDescent="0.25">
      <c r="A136" s="65" t="s">
        <v>133</v>
      </c>
      <c r="B136" s="66" t="s">
        <v>16</v>
      </c>
      <c r="C136" s="67">
        <v>15812</v>
      </c>
    </row>
    <row r="137" spans="1:3" x14ac:dyDescent="0.25">
      <c r="A137" s="65" t="s">
        <v>134</v>
      </c>
      <c r="B137" s="66" t="s">
        <v>12</v>
      </c>
      <c r="C137" s="67">
        <v>8862</v>
      </c>
    </row>
    <row r="138" spans="1:3" x14ac:dyDescent="0.25">
      <c r="A138" s="65" t="s">
        <v>135</v>
      </c>
      <c r="B138" s="66" t="s">
        <v>73</v>
      </c>
      <c r="C138" s="67">
        <v>113925</v>
      </c>
    </row>
    <row r="139" spans="1:3" x14ac:dyDescent="0.25">
      <c r="A139" s="65" t="s">
        <v>485</v>
      </c>
      <c r="B139" s="66" t="s">
        <v>12</v>
      </c>
      <c r="C139" s="67">
        <v>2500000</v>
      </c>
    </row>
    <row r="140" spans="1:3" ht="30" x14ac:dyDescent="0.25">
      <c r="A140" s="65" t="s">
        <v>136</v>
      </c>
      <c r="B140" s="66" t="s">
        <v>12</v>
      </c>
      <c r="C140" s="67">
        <v>522248</v>
      </c>
    </row>
    <row r="141" spans="1:3" ht="30" x14ac:dyDescent="0.25">
      <c r="A141" s="65" t="s">
        <v>136</v>
      </c>
      <c r="B141" s="66" t="s">
        <v>12</v>
      </c>
      <c r="C141" s="67">
        <v>681218.2</v>
      </c>
    </row>
    <row r="142" spans="1:3" x14ac:dyDescent="0.25">
      <c r="A142" s="65" t="s">
        <v>137</v>
      </c>
      <c r="B142" s="66" t="s">
        <v>5</v>
      </c>
      <c r="C142" s="67">
        <v>7161</v>
      </c>
    </row>
    <row r="143" spans="1:3" ht="30" x14ac:dyDescent="0.25">
      <c r="A143" s="65" t="s">
        <v>138</v>
      </c>
      <c r="B143" s="66" t="s">
        <v>94</v>
      </c>
      <c r="C143" s="67">
        <v>140000</v>
      </c>
    </row>
    <row r="144" spans="1:3" x14ac:dyDescent="0.25">
      <c r="A144" s="65" t="s">
        <v>139</v>
      </c>
      <c r="B144" s="66" t="s">
        <v>5</v>
      </c>
      <c r="C144" s="67">
        <v>2465</v>
      </c>
    </row>
    <row r="145" spans="1:3" x14ac:dyDescent="0.25">
      <c r="A145" s="65" t="s">
        <v>140</v>
      </c>
      <c r="B145" s="66" t="s">
        <v>12</v>
      </c>
      <c r="C145" s="67">
        <v>37851</v>
      </c>
    </row>
    <row r="146" spans="1:3" ht="45" x14ac:dyDescent="0.25">
      <c r="A146" s="65" t="s">
        <v>141</v>
      </c>
      <c r="B146" s="66" t="s">
        <v>12</v>
      </c>
      <c r="C146" s="67">
        <v>16000000</v>
      </c>
    </row>
    <row r="147" spans="1:3" ht="45" x14ac:dyDescent="0.25">
      <c r="A147" s="65" t="s">
        <v>142</v>
      </c>
      <c r="B147" s="66" t="s">
        <v>12</v>
      </c>
      <c r="C147" s="67">
        <v>16000000</v>
      </c>
    </row>
    <row r="148" spans="1:3" ht="30" x14ac:dyDescent="0.25">
      <c r="A148" s="65" t="s">
        <v>143</v>
      </c>
      <c r="B148" s="66" t="s">
        <v>12</v>
      </c>
      <c r="C148" s="67">
        <v>16000000</v>
      </c>
    </row>
    <row r="149" spans="1:3" x14ac:dyDescent="0.25">
      <c r="A149" s="65" t="s">
        <v>144</v>
      </c>
      <c r="B149" s="66" t="s">
        <v>12</v>
      </c>
      <c r="C149" s="67">
        <v>37373</v>
      </c>
    </row>
    <row r="150" spans="1:3" x14ac:dyDescent="0.25">
      <c r="A150" s="65" t="s">
        <v>145</v>
      </c>
      <c r="B150" s="66" t="s">
        <v>73</v>
      </c>
      <c r="C150" s="67">
        <v>3028</v>
      </c>
    </row>
    <row r="151" spans="1:3" x14ac:dyDescent="0.25">
      <c r="A151" s="65" t="s">
        <v>146</v>
      </c>
      <c r="B151" s="66" t="s">
        <v>73</v>
      </c>
      <c r="C151" s="67">
        <v>17024</v>
      </c>
    </row>
    <row r="152" spans="1:3" x14ac:dyDescent="0.25">
      <c r="A152" s="65" t="s">
        <v>147</v>
      </c>
      <c r="B152" s="66" t="s">
        <v>73</v>
      </c>
      <c r="C152" s="67">
        <v>3572</v>
      </c>
    </row>
    <row r="153" spans="1:3" x14ac:dyDescent="0.25">
      <c r="A153" s="65" t="s">
        <v>148</v>
      </c>
      <c r="B153" s="66" t="s">
        <v>12</v>
      </c>
      <c r="C153" s="67">
        <v>139950</v>
      </c>
    </row>
    <row r="154" spans="1:3" x14ac:dyDescent="0.25">
      <c r="A154" s="65" t="s">
        <v>149</v>
      </c>
      <c r="B154" s="66" t="s">
        <v>12</v>
      </c>
      <c r="C154" s="67">
        <v>5013</v>
      </c>
    </row>
    <row r="155" spans="1:3" x14ac:dyDescent="0.25">
      <c r="A155" s="65" t="s">
        <v>150</v>
      </c>
      <c r="B155" s="66" t="s">
        <v>12</v>
      </c>
      <c r="C155" s="67">
        <v>31611</v>
      </c>
    </row>
    <row r="156" spans="1:3" x14ac:dyDescent="0.25">
      <c r="A156" s="65" t="s">
        <v>151</v>
      </c>
      <c r="B156" s="66" t="s">
        <v>12</v>
      </c>
      <c r="C156" s="67">
        <v>146</v>
      </c>
    </row>
    <row r="157" spans="1:3" x14ac:dyDescent="0.25">
      <c r="A157" s="65" t="s">
        <v>152</v>
      </c>
      <c r="B157" s="66" t="s">
        <v>12</v>
      </c>
      <c r="C157" s="67">
        <v>3473</v>
      </c>
    </row>
    <row r="158" spans="1:3" x14ac:dyDescent="0.25">
      <c r="A158" s="65" t="s">
        <v>152</v>
      </c>
      <c r="B158" s="66" t="s">
        <v>12</v>
      </c>
      <c r="C158" s="64">
        <v>4538.4799999999996</v>
      </c>
    </row>
    <row r="159" spans="1:3" x14ac:dyDescent="0.25">
      <c r="A159" s="65" t="s">
        <v>153</v>
      </c>
      <c r="B159" s="66" t="s">
        <v>33</v>
      </c>
      <c r="C159" s="67">
        <v>60000</v>
      </c>
    </row>
    <row r="160" spans="1:3" x14ac:dyDescent="0.25">
      <c r="A160" s="65" t="s">
        <v>154</v>
      </c>
      <c r="B160" s="66" t="s">
        <v>33</v>
      </c>
      <c r="C160" s="67">
        <v>51000</v>
      </c>
    </row>
    <row r="161" spans="1:3" x14ac:dyDescent="0.25">
      <c r="A161" s="65" t="s">
        <v>155</v>
      </c>
      <c r="B161" s="66" t="s">
        <v>46</v>
      </c>
      <c r="C161" s="67">
        <v>79300</v>
      </c>
    </row>
    <row r="162" spans="1:3" x14ac:dyDescent="0.25">
      <c r="A162" s="65" t="s">
        <v>156</v>
      </c>
      <c r="B162" s="66" t="s">
        <v>46</v>
      </c>
      <c r="C162" s="67">
        <v>55000</v>
      </c>
    </row>
    <row r="163" spans="1:3" x14ac:dyDescent="0.25">
      <c r="A163" s="65" t="s">
        <v>157</v>
      </c>
      <c r="B163" s="66" t="s">
        <v>12</v>
      </c>
      <c r="C163" s="67">
        <v>3018</v>
      </c>
    </row>
    <row r="164" spans="1:3" x14ac:dyDescent="0.25">
      <c r="A164" s="65" t="s">
        <v>158</v>
      </c>
      <c r="B164" s="66" t="s">
        <v>63</v>
      </c>
      <c r="C164" s="67">
        <v>18136</v>
      </c>
    </row>
    <row r="165" spans="1:3" x14ac:dyDescent="0.25">
      <c r="A165" s="65" t="s">
        <v>159</v>
      </c>
      <c r="B165" s="66" t="s">
        <v>63</v>
      </c>
      <c r="C165" s="67">
        <v>552</v>
      </c>
    </row>
    <row r="166" spans="1:3" x14ac:dyDescent="0.25">
      <c r="A166" s="65" t="s">
        <v>160</v>
      </c>
      <c r="B166" s="66" t="s">
        <v>63</v>
      </c>
      <c r="C166" s="67">
        <v>7059</v>
      </c>
    </row>
    <row r="167" spans="1:3" x14ac:dyDescent="0.25">
      <c r="A167" s="65" t="s">
        <v>161</v>
      </c>
      <c r="B167" s="66" t="s">
        <v>63</v>
      </c>
      <c r="C167" s="67">
        <v>32736</v>
      </c>
    </row>
    <row r="168" spans="1:3" ht="33.75" customHeight="1" x14ac:dyDescent="0.25">
      <c r="A168" s="65" t="s">
        <v>162</v>
      </c>
      <c r="B168" s="66" t="s">
        <v>12</v>
      </c>
      <c r="C168" s="67">
        <v>632248</v>
      </c>
    </row>
    <row r="169" spans="1:3" ht="33.75" customHeight="1" x14ac:dyDescent="0.25">
      <c r="A169" s="65" t="s">
        <v>162</v>
      </c>
      <c r="B169" s="66" t="s">
        <v>12</v>
      </c>
      <c r="C169" s="67">
        <v>824218.2</v>
      </c>
    </row>
    <row r="170" spans="1:3" x14ac:dyDescent="0.25">
      <c r="A170" s="65" t="s">
        <v>163</v>
      </c>
      <c r="B170" s="66" t="s">
        <v>12</v>
      </c>
      <c r="C170" s="67">
        <v>10044</v>
      </c>
    </row>
    <row r="171" spans="1:3" x14ac:dyDescent="0.25">
      <c r="A171" s="65" t="s">
        <v>163</v>
      </c>
      <c r="B171" s="66" t="s">
        <v>12</v>
      </c>
      <c r="C171" s="67">
        <v>7570</v>
      </c>
    </row>
    <row r="172" spans="1:3" x14ac:dyDescent="0.25">
      <c r="A172" s="65" t="s">
        <v>164</v>
      </c>
      <c r="B172" s="66" t="s">
        <v>12</v>
      </c>
      <c r="C172" s="67">
        <v>3350000</v>
      </c>
    </row>
    <row r="173" spans="1:3" x14ac:dyDescent="0.25">
      <c r="A173" s="65" t="s">
        <v>165</v>
      </c>
      <c r="B173" s="66" t="s">
        <v>12</v>
      </c>
      <c r="C173" s="67">
        <v>4800000</v>
      </c>
    </row>
    <row r="174" spans="1:3" x14ac:dyDescent="0.25">
      <c r="A174" s="65" t="s">
        <v>166</v>
      </c>
      <c r="B174" s="66" t="s">
        <v>12</v>
      </c>
      <c r="C174" s="67">
        <v>624000</v>
      </c>
    </row>
    <row r="175" spans="1:3" x14ac:dyDescent="0.25">
      <c r="A175" s="65" t="s">
        <v>167</v>
      </c>
      <c r="B175" s="66" t="s">
        <v>12</v>
      </c>
      <c r="C175" s="67">
        <v>466047</v>
      </c>
    </row>
    <row r="176" spans="1:3" x14ac:dyDescent="0.25">
      <c r="A176" s="65" t="s">
        <v>168</v>
      </c>
      <c r="B176" s="66" t="s">
        <v>94</v>
      </c>
      <c r="C176" s="67">
        <v>35586</v>
      </c>
    </row>
    <row r="177" spans="1:3" x14ac:dyDescent="0.25">
      <c r="A177" s="65" t="s">
        <v>169</v>
      </c>
      <c r="B177" s="66" t="s">
        <v>94</v>
      </c>
      <c r="C177" s="67">
        <v>19438</v>
      </c>
    </row>
    <row r="178" spans="1:3" x14ac:dyDescent="0.25">
      <c r="A178" s="65" t="s">
        <v>170</v>
      </c>
      <c r="B178" s="66" t="s">
        <v>12</v>
      </c>
      <c r="C178" s="67">
        <v>7135</v>
      </c>
    </row>
    <row r="179" spans="1:3" x14ac:dyDescent="0.25">
      <c r="A179" s="65" t="s">
        <v>170</v>
      </c>
      <c r="B179" s="66" t="s">
        <v>12</v>
      </c>
      <c r="C179" s="67">
        <v>9504.82</v>
      </c>
    </row>
    <row r="180" spans="1:3" x14ac:dyDescent="0.25">
      <c r="A180" s="65" t="s">
        <v>171</v>
      </c>
      <c r="B180" s="66" t="s">
        <v>12</v>
      </c>
      <c r="C180" s="67">
        <v>96382</v>
      </c>
    </row>
    <row r="181" spans="1:3" x14ac:dyDescent="0.25">
      <c r="A181" s="65" t="s">
        <v>172</v>
      </c>
      <c r="B181" s="66" t="s">
        <v>12</v>
      </c>
      <c r="C181" s="67">
        <v>23760</v>
      </c>
    </row>
    <row r="182" spans="1:3" x14ac:dyDescent="0.25">
      <c r="A182" s="65" t="s">
        <v>173</v>
      </c>
      <c r="B182" s="66" t="s">
        <v>23</v>
      </c>
      <c r="C182" s="67">
        <v>857</v>
      </c>
    </row>
    <row r="183" spans="1:3" x14ac:dyDescent="0.25">
      <c r="A183" s="65" t="s">
        <v>174</v>
      </c>
      <c r="B183" s="66" t="s">
        <v>23</v>
      </c>
      <c r="C183" s="67">
        <v>1711</v>
      </c>
    </row>
    <row r="184" spans="1:3" x14ac:dyDescent="0.25">
      <c r="A184" s="65" t="s">
        <v>175</v>
      </c>
      <c r="B184" s="66" t="s">
        <v>23</v>
      </c>
      <c r="C184" s="67">
        <v>3426</v>
      </c>
    </row>
    <row r="185" spans="1:3" x14ac:dyDescent="0.25">
      <c r="A185" s="65" t="s">
        <v>176</v>
      </c>
      <c r="B185" s="66" t="s">
        <v>12</v>
      </c>
      <c r="C185" s="67">
        <v>20051</v>
      </c>
    </row>
    <row r="186" spans="1:3" x14ac:dyDescent="0.25">
      <c r="A186" s="65" t="s">
        <v>177</v>
      </c>
      <c r="B186" s="66" t="s">
        <v>12</v>
      </c>
      <c r="C186" s="67">
        <v>190000</v>
      </c>
    </row>
    <row r="187" spans="1:3" x14ac:dyDescent="0.25">
      <c r="A187" s="65" t="s">
        <v>177</v>
      </c>
      <c r="B187" s="66" t="s">
        <v>12</v>
      </c>
      <c r="C187" s="67">
        <v>151000</v>
      </c>
    </row>
    <row r="188" spans="1:3" x14ac:dyDescent="0.25">
      <c r="A188" s="65" t="s">
        <v>178</v>
      </c>
      <c r="B188" s="66" t="s">
        <v>94</v>
      </c>
      <c r="C188" s="67">
        <v>6891</v>
      </c>
    </row>
    <row r="189" spans="1:3" x14ac:dyDescent="0.25">
      <c r="A189" s="65" t="s">
        <v>179</v>
      </c>
      <c r="B189" s="66" t="s">
        <v>94</v>
      </c>
      <c r="C189" s="67">
        <v>20280</v>
      </c>
    </row>
    <row r="190" spans="1:3" x14ac:dyDescent="0.25">
      <c r="A190" s="65" t="s">
        <v>180</v>
      </c>
      <c r="B190" s="66" t="s">
        <v>63</v>
      </c>
      <c r="C190" s="67">
        <v>42478</v>
      </c>
    </row>
    <row r="191" spans="1:3" x14ac:dyDescent="0.25">
      <c r="A191" s="65" t="s">
        <v>181</v>
      </c>
      <c r="B191" s="66" t="s">
        <v>12</v>
      </c>
      <c r="C191" s="67">
        <v>105676</v>
      </c>
    </row>
    <row r="192" spans="1:3" x14ac:dyDescent="0.25">
      <c r="A192" s="65" t="s">
        <v>182</v>
      </c>
      <c r="B192" s="66" t="s">
        <v>73</v>
      </c>
      <c r="C192" s="67">
        <v>1299</v>
      </c>
    </row>
    <row r="193" spans="1:3" x14ac:dyDescent="0.25">
      <c r="A193" s="65" t="s">
        <v>183</v>
      </c>
      <c r="B193" s="66" t="s">
        <v>12</v>
      </c>
      <c r="C193" s="67">
        <v>60000</v>
      </c>
    </row>
    <row r="194" spans="1:3" x14ac:dyDescent="0.25">
      <c r="A194" s="65" t="s">
        <v>184</v>
      </c>
      <c r="B194" s="66" t="s">
        <v>94</v>
      </c>
      <c r="C194" s="67">
        <v>15459</v>
      </c>
    </row>
    <row r="195" spans="1:3" x14ac:dyDescent="0.25">
      <c r="A195" s="65" t="s">
        <v>185</v>
      </c>
      <c r="B195" s="66" t="s">
        <v>12</v>
      </c>
      <c r="C195" s="67">
        <v>75135</v>
      </c>
    </row>
    <row r="196" spans="1:3" x14ac:dyDescent="0.25">
      <c r="A196" s="65" t="s">
        <v>185</v>
      </c>
      <c r="B196" s="66" t="s">
        <v>12</v>
      </c>
      <c r="C196" s="64">
        <v>97904.82</v>
      </c>
    </row>
    <row r="197" spans="1:3" x14ac:dyDescent="0.25">
      <c r="A197" s="65" t="s">
        <v>186</v>
      </c>
      <c r="B197" s="66" t="s">
        <v>73</v>
      </c>
      <c r="C197" s="67">
        <v>451</v>
      </c>
    </row>
    <row r="198" spans="1:3" x14ac:dyDescent="0.25">
      <c r="A198" s="65" t="s">
        <v>187</v>
      </c>
      <c r="B198" s="66" t="s">
        <v>12</v>
      </c>
      <c r="C198" s="67">
        <v>13618</v>
      </c>
    </row>
    <row r="199" spans="1:3" x14ac:dyDescent="0.25">
      <c r="A199" s="65" t="s">
        <v>188</v>
      </c>
      <c r="B199" s="66" t="s">
        <v>12</v>
      </c>
      <c r="C199" s="67">
        <v>26598</v>
      </c>
    </row>
    <row r="200" spans="1:3" x14ac:dyDescent="0.25">
      <c r="A200" s="65" t="s">
        <v>189</v>
      </c>
      <c r="B200" s="66" t="s">
        <v>16</v>
      </c>
      <c r="C200" s="67">
        <v>7706</v>
      </c>
    </row>
    <row r="201" spans="1:3" x14ac:dyDescent="0.25">
      <c r="A201" s="65" t="s">
        <v>190</v>
      </c>
      <c r="B201" s="66" t="s">
        <v>12</v>
      </c>
      <c r="C201" s="67">
        <v>870000</v>
      </c>
    </row>
    <row r="202" spans="1:3" x14ac:dyDescent="0.25">
      <c r="A202" s="65" t="s">
        <v>191</v>
      </c>
      <c r="B202" s="66" t="s">
        <v>94</v>
      </c>
      <c r="C202" s="67">
        <v>41812</v>
      </c>
    </row>
    <row r="203" spans="1:3" ht="30" x14ac:dyDescent="0.25">
      <c r="A203" s="65" t="s">
        <v>192</v>
      </c>
      <c r="B203" s="66" t="s">
        <v>12</v>
      </c>
      <c r="C203" s="67">
        <v>7064236</v>
      </c>
    </row>
    <row r="204" spans="1:3" ht="30" x14ac:dyDescent="0.25">
      <c r="A204" s="65" t="s">
        <v>192</v>
      </c>
      <c r="B204" s="66" t="s">
        <v>12</v>
      </c>
      <c r="C204" s="67">
        <v>9194236.4000000004</v>
      </c>
    </row>
    <row r="205" spans="1:3" x14ac:dyDescent="0.25">
      <c r="A205" s="65" t="s">
        <v>193</v>
      </c>
      <c r="B205" s="66" t="s">
        <v>12</v>
      </c>
      <c r="C205" s="67">
        <v>12388</v>
      </c>
    </row>
    <row r="206" spans="1:3" x14ac:dyDescent="0.25">
      <c r="A206" s="65" t="s">
        <v>194</v>
      </c>
      <c r="B206" s="66" t="s">
        <v>12</v>
      </c>
      <c r="C206" s="67">
        <v>3478</v>
      </c>
    </row>
    <row r="207" spans="1:3" x14ac:dyDescent="0.25">
      <c r="A207" s="65" t="s">
        <v>864</v>
      </c>
      <c r="B207" s="66" t="s">
        <v>12</v>
      </c>
      <c r="C207" s="67">
        <v>60000</v>
      </c>
    </row>
    <row r="208" spans="1:3" x14ac:dyDescent="0.25">
      <c r="A208" s="68" t="s">
        <v>490</v>
      </c>
      <c r="B208" s="69" t="s">
        <v>12</v>
      </c>
      <c r="C208" s="70">
        <v>17000</v>
      </c>
    </row>
    <row r="209" spans="1:3" x14ac:dyDescent="0.25">
      <c r="A209" s="65" t="s">
        <v>195</v>
      </c>
      <c r="B209" s="66" t="s">
        <v>40</v>
      </c>
      <c r="C209" s="67">
        <v>1242175</v>
      </c>
    </row>
    <row r="210" spans="1:3" x14ac:dyDescent="0.25">
      <c r="A210" s="65" t="s">
        <v>196</v>
      </c>
      <c r="B210" s="66" t="s">
        <v>12</v>
      </c>
      <c r="C210" s="67">
        <v>3085</v>
      </c>
    </row>
    <row r="211" spans="1:3" x14ac:dyDescent="0.25">
      <c r="A211" s="65" t="s">
        <v>197</v>
      </c>
      <c r="B211" s="66" t="s">
        <v>12</v>
      </c>
      <c r="C211" s="67">
        <v>27621</v>
      </c>
    </row>
    <row r="212" spans="1:3" x14ac:dyDescent="0.25">
      <c r="A212" s="65" t="s">
        <v>198</v>
      </c>
      <c r="B212" s="66" t="s">
        <v>12</v>
      </c>
      <c r="C212" s="67">
        <v>9207</v>
      </c>
    </row>
    <row r="213" spans="1:3" x14ac:dyDescent="0.25">
      <c r="A213" s="65" t="s">
        <v>199</v>
      </c>
      <c r="B213" s="66" t="s">
        <v>12</v>
      </c>
      <c r="C213" s="67">
        <v>46000</v>
      </c>
    </row>
    <row r="214" spans="1:3" x14ac:dyDescent="0.25">
      <c r="A214" s="65" t="s">
        <v>199</v>
      </c>
      <c r="B214" s="66" t="s">
        <v>12</v>
      </c>
      <c r="C214" s="67">
        <v>35773</v>
      </c>
    </row>
    <row r="215" spans="1:3" x14ac:dyDescent="0.25">
      <c r="A215" s="65" t="s">
        <v>200</v>
      </c>
      <c r="B215" s="66" t="s">
        <v>12</v>
      </c>
      <c r="C215" s="67">
        <v>36394</v>
      </c>
    </row>
    <row r="216" spans="1:3" x14ac:dyDescent="0.25">
      <c r="A216" s="65" t="s">
        <v>201</v>
      </c>
      <c r="B216" s="66" t="s">
        <v>5</v>
      </c>
      <c r="C216" s="67">
        <v>1011</v>
      </c>
    </row>
    <row r="217" spans="1:3" x14ac:dyDescent="0.25">
      <c r="A217" s="65" t="s">
        <v>202</v>
      </c>
      <c r="B217" s="66" t="s">
        <v>12</v>
      </c>
      <c r="C217" s="67">
        <v>34782</v>
      </c>
    </row>
    <row r="218" spans="1:3" x14ac:dyDescent="0.25">
      <c r="A218" s="65" t="s">
        <v>203</v>
      </c>
      <c r="B218" s="66" t="s">
        <v>33</v>
      </c>
      <c r="C218" s="67">
        <v>33000</v>
      </c>
    </row>
    <row r="219" spans="1:3" x14ac:dyDescent="0.25">
      <c r="A219" s="65" t="s">
        <v>204</v>
      </c>
      <c r="B219" s="66" t="s">
        <v>40</v>
      </c>
      <c r="C219" s="67">
        <v>1004452</v>
      </c>
    </row>
    <row r="220" spans="1:3" x14ac:dyDescent="0.25">
      <c r="A220" s="65" t="s">
        <v>205</v>
      </c>
      <c r="B220" s="66" t="s">
        <v>16</v>
      </c>
      <c r="C220" s="67">
        <v>38562</v>
      </c>
    </row>
    <row r="221" spans="1:3" x14ac:dyDescent="0.25">
      <c r="A221" s="65" t="s">
        <v>206</v>
      </c>
      <c r="B221" s="66" t="s">
        <v>16</v>
      </c>
      <c r="C221" s="67">
        <v>37646</v>
      </c>
    </row>
    <row r="222" spans="1:3" x14ac:dyDescent="0.25">
      <c r="A222" s="65" t="s">
        <v>207</v>
      </c>
      <c r="B222" s="66" t="s">
        <v>16</v>
      </c>
      <c r="C222" s="67">
        <v>74964</v>
      </c>
    </row>
    <row r="223" spans="1:3" x14ac:dyDescent="0.25">
      <c r="A223" s="65" t="s">
        <v>208</v>
      </c>
      <c r="B223" s="66" t="s">
        <v>16</v>
      </c>
      <c r="C223" s="67">
        <v>62450</v>
      </c>
    </row>
    <row r="224" spans="1:3" x14ac:dyDescent="0.25">
      <c r="A224" s="65" t="s">
        <v>209</v>
      </c>
      <c r="B224" s="66" t="s">
        <v>73</v>
      </c>
      <c r="C224" s="67">
        <v>654</v>
      </c>
    </row>
    <row r="225" spans="1:3" x14ac:dyDescent="0.25">
      <c r="A225" s="65" t="s">
        <v>210</v>
      </c>
      <c r="B225" s="66" t="s">
        <v>73</v>
      </c>
      <c r="C225" s="67">
        <v>7456</v>
      </c>
    </row>
    <row r="226" spans="1:3" x14ac:dyDescent="0.25">
      <c r="A226" s="65" t="s">
        <v>211</v>
      </c>
      <c r="B226" s="66" t="s">
        <v>12</v>
      </c>
      <c r="C226" s="67">
        <v>460350</v>
      </c>
    </row>
    <row r="227" spans="1:3" x14ac:dyDescent="0.25">
      <c r="A227" s="65" t="s">
        <v>212</v>
      </c>
      <c r="B227" s="66" t="s">
        <v>12</v>
      </c>
      <c r="C227" s="67">
        <v>19130</v>
      </c>
    </row>
    <row r="228" spans="1:3" x14ac:dyDescent="0.25">
      <c r="A228" s="65" t="s">
        <v>213</v>
      </c>
      <c r="B228" s="66" t="s">
        <v>5</v>
      </c>
      <c r="C228" s="67">
        <v>13177</v>
      </c>
    </row>
    <row r="229" spans="1:3" x14ac:dyDescent="0.25">
      <c r="A229" s="65" t="s">
        <v>214</v>
      </c>
      <c r="B229" s="66" t="s">
        <v>40</v>
      </c>
      <c r="C229" s="67">
        <v>1086765</v>
      </c>
    </row>
    <row r="230" spans="1:3" x14ac:dyDescent="0.25">
      <c r="A230" s="65" t="s">
        <v>215</v>
      </c>
      <c r="B230" s="66" t="s">
        <v>63</v>
      </c>
      <c r="C230" s="67">
        <v>42478</v>
      </c>
    </row>
    <row r="231" spans="1:3" x14ac:dyDescent="0.25">
      <c r="A231" s="65" t="s">
        <v>216</v>
      </c>
      <c r="B231" s="66" t="s">
        <v>12</v>
      </c>
      <c r="C231" s="67">
        <v>800000</v>
      </c>
    </row>
    <row r="232" spans="1:3" x14ac:dyDescent="0.25">
      <c r="A232" s="65" t="s">
        <v>483</v>
      </c>
      <c r="B232" s="66" t="s">
        <v>12</v>
      </c>
      <c r="C232" s="67">
        <v>645208</v>
      </c>
    </row>
    <row r="233" spans="1:3" x14ac:dyDescent="0.25">
      <c r="A233" s="65" t="s">
        <v>484</v>
      </c>
      <c r="B233" s="66" t="s">
        <v>12</v>
      </c>
      <c r="C233" s="67">
        <v>515000</v>
      </c>
    </row>
    <row r="234" spans="1:3" x14ac:dyDescent="0.25">
      <c r="A234" s="65" t="s">
        <v>217</v>
      </c>
      <c r="B234" s="66" t="s">
        <v>12</v>
      </c>
      <c r="C234" s="67">
        <v>613800</v>
      </c>
    </row>
    <row r="235" spans="1:3" x14ac:dyDescent="0.25">
      <c r="A235" s="65" t="s">
        <v>218</v>
      </c>
      <c r="B235" s="66" t="s">
        <v>50</v>
      </c>
      <c r="C235" s="67">
        <v>2353</v>
      </c>
    </row>
    <row r="236" spans="1:3" x14ac:dyDescent="0.25">
      <c r="A236" s="65" t="s">
        <v>219</v>
      </c>
      <c r="B236" s="66" t="s">
        <v>12</v>
      </c>
      <c r="C236" s="67">
        <v>380000</v>
      </c>
    </row>
    <row r="237" spans="1:3" x14ac:dyDescent="0.25">
      <c r="A237" s="65" t="s">
        <v>219</v>
      </c>
      <c r="B237" s="66" t="s">
        <v>12</v>
      </c>
      <c r="C237" s="67">
        <v>300455</v>
      </c>
    </row>
    <row r="238" spans="1:3" x14ac:dyDescent="0.25">
      <c r="A238" s="65" t="s">
        <v>220</v>
      </c>
      <c r="B238" s="66" t="s">
        <v>12</v>
      </c>
      <c r="C238" s="67">
        <v>19000</v>
      </c>
    </row>
    <row r="239" spans="1:3" x14ac:dyDescent="0.25">
      <c r="A239" s="65" t="s">
        <v>221</v>
      </c>
      <c r="B239" s="66" t="s">
        <v>12</v>
      </c>
      <c r="C239" s="67">
        <v>133798</v>
      </c>
    </row>
    <row r="240" spans="1:3" x14ac:dyDescent="0.25">
      <c r="A240" s="65" t="s">
        <v>222</v>
      </c>
      <c r="B240" s="66" t="s">
        <v>73</v>
      </c>
      <c r="C240" s="67">
        <v>40946</v>
      </c>
    </row>
    <row r="241" spans="1:3" x14ac:dyDescent="0.25">
      <c r="A241" s="65" t="s">
        <v>223</v>
      </c>
      <c r="B241" s="66" t="s">
        <v>12</v>
      </c>
      <c r="C241" s="67">
        <v>1288.8</v>
      </c>
    </row>
    <row r="242" spans="1:3" x14ac:dyDescent="0.25">
      <c r="A242" s="65" t="s">
        <v>224</v>
      </c>
      <c r="B242" s="66" t="s">
        <v>12</v>
      </c>
      <c r="C242" s="67">
        <v>11735</v>
      </c>
    </row>
    <row r="243" spans="1:3" x14ac:dyDescent="0.25">
      <c r="A243" s="65" t="s">
        <v>224</v>
      </c>
      <c r="B243" s="66" t="s">
        <v>12</v>
      </c>
      <c r="C243" s="67">
        <v>15484.82</v>
      </c>
    </row>
    <row r="244" spans="1:3" x14ac:dyDescent="0.25">
      <c r="A244" s="65" t="s">
        <v>225</v>
      </c>
      <c r="B244" s="66" t="s">
        <v>12</v>
      </c>
      <c r="C244" s="67">
        <v>10128</v>
      </c>
    </row>
    <row r="245" spans="1:3" x14ac:dyDescent="0.25">
      <c r="A245" s="65" t="s">
        <v>226</v>
      </c>
      <c r="B245" s="66" t="s">
        <v>73</v>
      </c>
      <c r="C245" s="67">
        <v>1412</v>
      </c>
    </row>
    <row r="246" spans="1:3" x14ac:dyDescent="0.25">
      <c r="A246" s="65" t="s">
        <v>227</v>
      </c>
      <c r="B246" s="66" t="s">
        <v>12</v>
      </c>
      <c r="C246" s="67">
        <v>7000</v>
      </c>
    </row>
    <row r="247" spans="1:3" x14ac:dyDescent="0.25">
      <c r="A247" s="65" t="s">
        <v>227</v>
      </c>
      <c r="B247" s="66" t="s">
        <v>12</v>
      </c>
      <c r="C247" s="67">
        <v>5326</v>
      </c>
    </row>
    <row r="248" spans="1:3" x14ac:dyDescent="0.25">
      <c r="A248" s="65" t="s">
        <v>228</v>
      </c>
      <c r="B248" s="66" t="s">
        <v>12</v>
      </c>
      <c r="C248" s="67">
        <v>300000</v>
      </c>
    </row>
    <row r="249" spans="1:3" x14ac:dyDescent="0.25">
      <c r="A249" s="65" t="s">
        <v>229</v>
      </c>
      <c r="B249" s="66" t="s">
        <v>12</v>
      </c>
      <c r="C249" s="67">
        <v>243362</v>
      </c>
    </row>
    <row r="250" spans="1:3" x14ac:dyDescent="0.25">
      <c r="A250" s="65" t="s">
        <v>230</v>
      </c>
      <c r="B250" s="66" t="s">
        <v>12</v>
      </c>
      <c r="C250" s="67">
        <v>330000</v>
      </c>
    </row>
    <row r="251" spans="1:3" x14ac:dyDescent="0.25">
      <c r="A251" s="65" t="s">
        <v>231</v>
      </c>
      <c r="B251" s="66" t="s">
        <v>12</v>
      </c>
      <c r="C251" s="67">
        <v>3167</v>
      </c>
    </row>
    <row r="252" spans="1:3" x14ac:dyDescent="0.25">
      <c r="A252" s="65" t="s">
        <v>232</v>
      </c>
      <c r="B252" s="66" t="s">
        <v>12</v>
      </c>
      <c r="C252" s="67">
        <v>141072</v>
      </c>
    </row>
    <row r="253" spans="1:3" x14ac:dyDescent="0.25">
      <c r="A253" s="65" t="s">
        <v>233</v>
      </c>
      <c r="B253" s="66" t="s">
        <v>12</v>
      </c>
      <c r="C253" s="67">
        <v>580000</v>
      </c>
    </row>
    <row r="254" spans="1:3" ht="30" x14ac:dyDescent="0.25">
      <c r="A254" s="65" t="s">
        <v>234</v>
      </c>
      <c r="B254" s="66" t="s">
        <v>5</v>
      </c>
      <c r="C254" s="67">
        <v>9118</v>
      </c>
    </row>
    <row r="255" spans="1:3" x14ac:dyDescent="0.25">
      <c r="A255" s="65" t="s">
        <v>235</v>
      </c>
      <c r="B255" s="66" t="s">
        <v>12</v>
      </c>
      <c r="C255" s="67">
        <v>27519</v>
      </c>
    </row>
    <row r="256" spans="1:3" x14ac:dyDescent="0.25">
      <c r="A256" s="65" t="s">
        <v>236</v>
      </c>
      <c r="B256" s="66" t="s">
        <v>33</v>
      </c>
      <c r="C256" s="67">
        <v>48111</v>
      </c>
    </row>
    <row r="257" spans="1:3" x14ac:dyDescent="0.25">
      <c r="A257" s="65" t="s">
        <v>492</v>
      </c>
      <c r="B257" s="66" t="s">
        <v>12</v>
      </c>
      <c r="C257" s="67">
        <v>1337969.67</v>
      </c>
    </row>
    <row r="258" spans="1:3" x14ac:dyDescent="0.25">
      <c r="A258" s="65" t="s">
        <v>237</v>
      </c>
      <c r="B258" s="66" t="s">
        <v>12</v>
      </c>
      <c r="C258" s="67">
        <v>368280</v>
      </c>
    </row>
    <row r="259" spans="1:3" x14ac:dyDescent="0.25">
      <c r="A259" s="65" t="s">
        <v>238</v>
      </c>
      <c r="B259" s="66" t="s">
        <v>12</v>
      </c>
      <c r="C259" s="67">
        <v>7673</v>
      </c>
    </row>
    <row r="260" spans="1:3" x14ac:dyDescent="0.25">
      <c r="A260" s="65" t="s">
        <v>239</v>
      </c>
      <c r="B260" s="66" t="s">
        <v>5</v>
      </c>
      <c r="C260" s="67">
        <v>10384</v>
      </c>
    </row>
    <row r="261" spans="1:3" ht="30" x14ac:dyDescent="0.25">
      <c r="A261" s="65" t="s">
        <v>240</v>
      </c>
      <c r="B261" s="66" t="s">
        <v>5</v>
      </c>
      <c r="C261" s="67">
        <v>38786</v>
      </c>
    </row>
    <row r="262" spans="1:3" ht="30" x14ac:dyDescent="0.25">
      <c r="A262" s="65" t="s">
        <v>241</v>
      </c>
      <c r="B262" s="66" t="s">
        <v>12</v>
      </c>
      <c r="C262" s="67">
        <v>102248</v>
      </c>
    </row>
    <row r="263" spans="1:3" ht="30" x14ac:dyDescent="0.25">
      <c r="A263" s="65" t="s">
        <v>241</v>
      </c>
      <c r="B263" s="66" t="s">
        <v>12</v>
      </c>
      <c r="C263" s="67">
        <v>135218.20000000001</v>
      </c>
    </row>
    <row r="264" spans="1:3" x14ac:dyDescent="0.25">
      <c r="A264" s="65" t="s">
        <v>242</v>
      </c>
      <c r="B264" s="66" t="s">
        <v>12</v>
      </c>
      <c r="C264" s="67">
        <v>18774</v>
      </c>
    </row>
    <row r="265" spans="1:3" x14ac:dyDescent="0.25">
      <c r="A265" s="65" t="s">
        <v>242</v>
      </c>
      <c r="B265" s="66" t="s">
        <v>12</v>
      </c>
      <c r="C265" s="67">
        <v>25554.1</v>
      </c>
    </row>
    <row r="266" spans="1:3" x14ac:dyDescent="0.25">
      <c r="A266" s="65" t="s">
        <v>243</v>
      </c>
      <c r="B266" s="66" t="s">
        <v>40</v>
      </c>
      <c r="C266" s="67">
        <v>1242175</v>
      </c>
    </row>
    <row r="267" spans="1:3" x14ac:dyDescent="0.25">
      <c r="A267" s="65" t="s">
        <v>244</v>
      </c>
      <c r="B267" s="66" t="s">
        <v>73</v>
      </c>
      <c r="C267" s="67">
        <v>65228</v>
      </c>
    </row>
    <row r="268" spans="1:3" x14ac:dyDescent="0.25">
      <c r="A268" s="65" t="s">
        <v>245</v>
      </c>
      <c r="B268" s="66" t="s">
        <v>5</v>
      </c>
      <c r="C268" s="67">
        <v>8184</v>
      </c>
    </row>
    <row r="269" spans="1:3" x14ac:dyDescent="0.25">
      <c r="A269" s="65" t="s">
        <v>246</v>
      </c>
      <c r="B269" s="66" t="s">
        <v>12</v>
      </c>
      <c r="C269" s="67">
        <v>49276.800000000003</v>
      </c>
    </row>
    <row r="270" spans="1:3" x14ac:dyDescent="0.25">
      <c r="A270" s="65" t="s">
        <v>493</v>
      </c>
      <c r="B270" s="66" t="s">
        <v>12</v>
      </c>
      <c r="C270" s="67" t="e">
        <f>+#REF!</f>
        <v>#REF!</v>
      </c>
    </row>
    <row r="271" spans="1:3" x14ac:dyDescent="0.25">
      <c r="A271" s="65" t="s">
        <v>247</v>
      </c>
      <c r="B271" s="66" t="s">
        <v>23</v>
      </c>
      <c r="C271" s="67">
        <v>5005</v>
      </c>
    </row>
    <row r="272" spans="1:3" x14ac:dyDescent="0.25">
      <c r="A272" s="65" t="s">
        <v>248</v>
      </c>
      <c r="B272" s="66" t="s">
        <v>23</v>
      </c>
      <c r="C272" s="67">
        <v>3259</v>
      </c>
    </row>
    <row r="273" spans="1:3" x14ac:dyDescent="0.25">
      <c r="A273" s="65" t="s">
        <v>486</v>
      </c>
      <c r="B273" s="66" t="s">
        <v>12</v>
      </c>
      <c r="C273" s="67">
        <v>190000</v>
      </c>
    </row>
    <row r="274" spans="1:3" x14ac:dyDescent="0.25">
      <c r="A274" s="65" t="s">
        <v>486</v>
      </c>
      <c r="B274" s="66" t="s">
        <v>12</v>
      </c>
      <c r="C274" s="67">
        <v>252727.7</v>
      </c>
    </row>
    <row r="275" spans="1:3" ht="45" x14ac:dyDescent="0.25">
      <c r="A275" s="65" t="s">
        <v>249</v>
      </c>
      <c r="B275" s="66" t="s">
        <v>12</v>
      </c>
      <c r="C275" s="67">
        <v>7000000</v>
      </c>
    </row>
    <row r="276" spans="1:3" x14ac:dyDescent="0.25">
      <c r="A276" s="65" t="s">
        <v>250</v>
      </c>
      <c r="B276" s="66" t="s">
        <v>73</v>
      </c>
      <c r="C276" s="67">
        <v>396</v>
      </c>
    </row>
    <row r="277" spans="1:3" x14ac:dyDescent="0.25">
      <c r="A277" s="65" t="s">
        <v>251</v>
      </c>
      <c r="B277" s="66" t="s">
        <v>73</v>
      </c>
      <c r="C277" s="67">
        <v>1397</v>
      </c>
    </row>
    <row r="278" spans="1:3" x14ac:dyDescent="0.25">
      <c r="A278" s="65" t="s">
        <v>252</v>
      </c>
      <c r="B278" s="66" t="s">
        <v>73</v>
      </c>
      <c r="C278" s="67">
        <v>226</v>
      </c>
    </row>
    <row r="279" spans="1:3" x14ac:dyDescent="0.25">
      <c r="A279" s="65" t="s">
        <v>253</v>
      </c>
      <c r="B279" s="66" t="s">
        <v>12</v>
      </c>
      <c r="C279" s="67">
        <v>4035</v>
      </c>
    </row>
    <row r="280" spans="1:3" x14ac:dyDescent="0.25">
      <c r="A280" s="65" t="s">
        <v>253</v>
      </c>
      <c r="B280" s="66" t="s">
        <v>12</v>
      </c>
      <c r="C280" s="67">
        <v>5474.82</v>
      </c>
    </row>
    <row r="281" spans="1:3" ht="45" x14ac:dyDescent="0.25">
      <c r="A281" s="65" t="s">
        <v>254</v>
      </c>
      <c r="B281" s="66" t="s">
        <v>37</v>
      </c>
      <c r="C281" s="67">
        <v>16000000</v>
      </c>
    </row>
    <row r="282" spans="1:3" ht="45" x14ac:dyDescent="0.25">
      <c r="A282" s="65" t="s">
        <v>254</v>
      </c>
      <c r="B282" s="66" t="s">
        <v>37</v>
      </c>
      <c r="C282" s="67">
        <v>13000000</v>
      </c>
    </row>
    <row r="283" spans="1:3" x14ac:dyDescent="0.25">
      <c r="A283" s="65" t="s">
        <v>255</v>
      </c>
      <c r="B283" s="66" t="s">
        <v>12</v>
      </c>
      <c r="C283" s="67">
        <v>7300000</v>
      </c>
    </row>
    <row r="284" spans="1:3" ht="30" x14ac:dyDescent="0.25">
      <c r="A284" s="65" t="s">
        <v>256</v>
      </c>
      <c r="B284" s="66" t="s">
        <v>37</v>
      </c>
      <c r="C284" s="67">
        <v>25500002</v>
      </c>
    </row>
    <row r="285" spans="1:3" x14ac:dyDescent="0.25">
      <c r="A285" s="65" t="s">
        <v>482</v>
      </c>
      <c r="B285" s="66" t="s">
        <v>12</v>
      </c>
      <c r="C285" s="67">
        <v>1826671</v>
      </c>
    </row>
    <row r="286" spans="1:3" ht="30" x14ac:dyDescent="0.25">
      <c r="A286" s="65" t="s">
        <v>257</v>
      </c>
      <c r="B286" s="66" t="s">
        <v>258</v>
      </c>
      <c r="C286" s="67">
        <v>140000</v>
      </c>
    </row>
    <row r="287" spans="1:3" x14ac:dyDescent="0.25">
      <c r="A287" s="65" t="s">
        <v>862</v>
      </c>
      <c r="B287" s="66" t="s">
        <v>847</v>
      </c>
      <c r="C287" s="67">
        <v>1920744</v>
      </c>
    </row>
    <row r="288" spans="1:3" x14ac:dyDescent="0.25">
      <c r="A288" s="65" t="s">
        <v>259</v>
      </c>
      <c r="B288" s="66" t="s">
        <v>12</v>
      </c>
      <c r="C288" s="67">
        <v>3046.8</v>
      </c>
    </row>
    <row r="289" spans="1:3" x14ac:dyDescent="0.25">
      <c r="A289" s="65" t="s">
        <v>260</v>
      </c>
      <c r="B289" s="66" t="s">
        <v>12</v>
      </c>
      <c r="C289" s="67">
        <v>256</v>
      </c>
    </row>
    <row r="290" spans="1:3" x14ac:dyDescent="0.25">
      <c r="A290" s="65" t="s">
        <v>261</v>
      </c>
      <c r="B290" s="66" t="s">
        <v>12</v>
      </c>
      <c r="C290" s="67">
        <v>1925</v>
      </c>
    </row>
    <row r="291" spans="1:3" x14ac:dyDescent="0.25">
      <c r="A291" s="65" t="s">
        <v>262</v>
      </c>
      <c r="B291" s="66" t="s">
        <v>12</v>
      </c>
      <c r="C291" s="67">
        <v>1535</v>
      </c>
    </row>
    <row r="292" spans="1:3" x14ac:dyDescent="0.25">
      <c r="A292" s="65" t="s">
        <v>263</v>
      </c>
      <c r="B292" s="66" t="s">
        <v>12</v>
      </c>
      <c r="C292" s="67">
        <v>177.6</v>
      </c>
    </row>
    <row r="293" spans="1:3" x14ac:dyDescent="0.25">
      <c r="A293" s="65" t="s">
        <v>264</v>
      </c>
      <c r="B293" s="66" t="s">
        <v>33</v>
      </c>
      <c r="C293" s="67">
        <v>2926</v>
      </c>
    </row>
    <row r="294" spans="1:3" x14ac:dyDescent="0.25">
      <c r="A294" s="65" t="s">
        <v>265</v>
      </c>
      <c r="B294" s="66" t="s">
        <v>40</v>
      </c>
      <c r="C294" s="67">
        <v>1078004</v>
      </c>
    </row>
    <row r="295" spans="1:3" x14ac:dyDescent="0.25">
      <c r="A295" s="65" t="s">
        <v>266</v>
      </c>
      <c r="B295" s="66" t="s">
        <v>12</v>
      </c>
      <c r="C295" s="67">
        <v>1354.2</v>
      </c>
    </row>
    <row r="296" spans="1:3" x14ac:dyDescent="0.25">
      <c r="A296" s="65" t="s">
        <v>267</v>
      </c>
      <c r="B296" s="66" t="s">
        <v>12</v>
      </c>
      <c r="C296" s="67">
        <v>410.4</v>
      </c>
    </row>
    <row r="297" spans="1:3" x14ac:dyDescent="0.25">
      <c r="A297" s="65" t="s">
        <v>268</v>
      </c>
      <c r="B297" s="66" t="s">
        <v>12</v>
      </c>
      <c r="C297" s="67">
        <v>8449.2000000000007</v>
      </c>
    </row>
    <row r="298" spans="1:3" x14ac:dyDescent="0.25">
      <c r="A298" s="65" t="s">
        <v>269</v>
      </c>
      <c r="B298" s="66" t="s">
        <v>23</v>
      </c>
      <c r="C298" s="67">
        <v>39122</v>
      </c>
    </row>
    <row r="299" spans="1:3" x14ac:dyDescent="0.25">
      <c r="A299" s="65" t="s">
        <v>270</v>
      </c>
      <c r="B299" s="66" t="s">
        <v>23</v>
      </c>
      <c r="C299" s="67">
        <v>2168</v>
      </c>
    </row>
    <row r="300" spans="1:3" x14ac:dyDescent="0.25">
      <c r="A300" s="65" t="s">
        <v>271</v>
      </c>
      <c r="B300" s="66" t="s">
        <v>73</v>
      </c>
      <c r="C300" s="67">
        <v>121</v>
      </c>
    </row>
    <row r="301" spans="1:3" x14ac:dyDescent="0.25">
      <c r="A301" s="65" t="s">
        <v>272</v>
      </c>
      <c r="B301" s="66" t="s">
        <v>73</v>
      </c>
      <c r="C301" s="67">
        <v>109</v>
      </c>
    </row>
    <row r="302" spans="1:3" x14ac:dyDescent="0.25">
      <c r="A302" s="68" t="s">
        <v>488</v>
      </c>
      <c r="B302" s="69" t="s">
        <v>94</v>
      </c>
      <c r="C302" s="70">
        <v>69000</v>
      </c>
    </row>
    <row r="303" spans="1:3" x14ac:dyDescent="0.25">
      <c r="A303" s="65" t="s">
        <v>273</v>
      </c>
      <c r="B303" s="66" t="s">
        <v>12</v>
      </c>
      <c r="C303" s="67">
        <v>1707</v>
      </c>
    </row>
    <row r="304" spans="1:3" x14ac:dyDescent="0.25">
      <c r="A304" s="65" t="s">
        <v>274</v>
      </c>
      <c r="B304" s="66" t="s">
        <v>40</v>
      </c>
      <c r="C304" s="67">
        <v>2023098</v>
      </c>
    </row>
    <row r="305" spans="1:3" x14ac:dyDescent="0.25">
      <c r="A305" s="65" t="s">
        <v>275</v>
      </c>
      <c r="B305" s="66" t="s">
        <v>12</v>
      </c>
      <c r="C305" s="67">
        <v>297</v>
      </c>
    </row>
    <row r="306" spans="1:3" x14ac:dyDescent="0.25">
      <c r="A306" s="65" t="s">
        <v>276</v>
      </c>
      <c r="B306" s="66" t="s">
        <v>12</v>
      </c>
      <c r="C306" s="67">
        <v>184</v>
      </c>
    </row>
    <row r="307" spans="1:3" x14ac:dyDescent="0.25">
      <c r="A307" s="65" t="s">
        <v>277</v>
      </c>
      <c r="B307" s="66" t="s">
        <v>12</v>
      </c>
      <c r="C307" s="67">
        <v>5700000</v>
      </c>
    </row>
    <row r="308" spans="1:3" x14ac:dyDescent="0.25">
      <c r="A308" s="65" t="s">
        <v>278</v>
      </c>
      <c r="B308" s="66" t="s">
        <v>12</v>
      </c>
      <c r="C308" s="67">
        <v>720000</v>
      </c>
    </row>
    <row r="309" spans="1:3" ht="30" x14ac:dyDescent="0.25">
      <c r="A309" s="65" t="s">
        <v>279</v>
      </c>
      <c r="B309" s="66" t="s">
        <v>23</v>
      </c>
      <c r="C309" s="67">
        <v>17524</v>
      </c>
    </row>
    <row r="310" spans="1:3" ht="30" x14ac:dyDescent="0.25">
      <c r="A310" s="65" t="s">
        <v>280</v>
      </c>
      <c r="B310" s="66" t="s">
        <v>23</v>
      </c>
      <c r="C310" s="67">
        <v>22000</v>
      </c>
    </row>
    <row r="311" spans="1:3" x14ac:dyDescent="0.25">
      <c r="A311" s="65" t="s">
        <v>281</v>
      </c>
      <c r="B311" s="66" t="s">
        <v>23</v>
      </c>
      <c r="C311" s="67">
        <v>8388</v>
      </c>
    </row>
    <row r="312" spans="1:3" x14ac:dyDescent="0.25">
      <c r="A312" s="65" t="s">
        <v>282</v>
      </c>
      <c r="B312" s="66" t="s">
        <v>23</v>
      </c>
      <c r="C312" s="67">
        <v>2371.1999999999998</v>
      </c>
    </row>
    <row r="313" spans="1:3" x14ac:dyDescent="0.25">
      <c r="A313" s="65" t="s">
        <v>283</v>
      </c>
      <c r="B313" s="66" t="s">
        <v>23</v>
      </c>
      <c r="C313" s="67">
        <v>1363.2</v>
      </c>
    </row>
    <row r="314" spans="1:3" x14ac:dyDescent="0.25">
      <c r="A314" s="65" t="s">
        <v>284</v>
      </c>
      <c r="B314" s="66" t="s">
        <v>23</v>
      </c>
      <c r="C314" s="67">
        <v>8549.4</v>
      </c>
    </row>
    <row r="315" spans="1:3" x14ac:dyDescent="0.25">
      <c r="A315" s="65" t="s">
        <v>285</v>
      </c>
      <c r="B315" s="66" t="s">
        <v>23</v>
      </c>
      <c r="C315" s="67">
        <v>1689</v>
      </c>
    </row>
    <row r="316" spans="1:3" x14ac:dyDescent="0.25">
      <c r="A316" s="65" t="s">
        <v>286</v>
      </c>
      <c r="B316" s="66" t="s">
        <v>23</v>
      </c>
      <c r="C316" s="67">
        <v>8000</v>
      </c>
    </row>
    <row r="317" spans="1:3" x14ac:dyDescent="0.25">
      <c r="A317" s="65" t="s">
        <v>287</v>
      </c>
      <c r="B317" s="66" t="s">
        <v>23</v>
      </c>
      <c r="C317" s="67">
        <v>5941.2</v>
      </c>
    </row>
    <row r="318" spans="1:3" x14ac:dyDescent="0.25">
      <c r="A318" s="65" t="s">
        <v>288</v>
      </c>
      <c r="B318" s="66" t="s">
        <v>23</v>
      </c>
      <c r="C318" s="67">
        <v>12367.2</v>
      </c>
    </row>
    <row r="319" spans="1:3" x14ac:dyDescent="0.25">
      <c r="A319" s="65" t="s">
        <v>289</v>
      </c>
      <c r="B319" s="66" t="s">
        <v>23</v>
      </c>
      <c r="C319" s="67">
        <v>16125</v>
      </c>
    </row>
    <row r="320" spans="1:3" x14ac:dyDescent="0.25">
      <c r="A320" s="65" t="s">
        <v>290</v>
      </c>
      <c r="B320" s="66" t="s">
        <v>12</v>
      </c>
      <c r="C320" s="67">
        <v>10100</v>
      </c>
    </row>
    <row r="321" spans="1:3" x14ac:dyDescent="0.25">
      <c r="A321" s="65" t="s">
        <v>291</v>
      </c>
      <c r="B321" s="66" t="s">
        <v>12</v>
      </c>
      <c r="C321" s="67">
        <v>2937.6</v>
      </c>
    </row>
    <row r="322" spans="1:3" x14ac:dyDescent="0.25">
      <c r="A322" s="65" t="s">
        <v>292</v>
      </c>
      <c r="B322" s="66" t="s">
        <v>12</v>
      </c>
      <c r="C322" s="67">
        <v>1292248</v>
      </c>
    </row>
    <row r="323" spans="1:3" x14ac:dyDescent="0.25">
      <c r="A323" s="65" t="s">
        <v>292</v>
      </c>
      <c r="B323" s="66" t="s">
        <v>12</v>
      </c>
      <c r="C323" s="67">
        <v>1682218.2</v>
      </c>
    </row>
    <row r="324" spans="1:3" x14ac:dyDescent="0.25">
      <c r="A324" s="65" t="s">
        <v>293</v>
      </c>
      <c r="B324" s="66" t="s">
        <v>12</v>
      </c>
      <c r="C324" s="67">
        <v>513</v>
      </c>
    </row>
    <row r="325" spans="1:3" x14ac:dyDescent="0.25">
      <c r="A325" s="65" t="s">
        <v>294</v>
      </c>
      <c r="B325" s="66" t="s">
        <v>12</v>
      </c>
      <c r="C325" s="67">
        <v>198.6</v>
      </c>
    </row>
    <row r="326" spans="1:3" x14ac:dyDescent="0.25">
      <c r="A326" s="65" t="s">
        <v>295</v>
      </c>
      <c r="B326" s="66" t="s">
        <v>12</v>
      </c>
      <c r="C326" s="67">
        <v>2103.6</v>
      </c>
    </row>
    <row r="327" spans="1:3" x14ac:dyDescent="0.25">
      <c r="A327" s="65" t="s">
        <v>296</v>
      </c>
      <c r="B327" s="66" t="s">
        <v>12</v>
      </c>
      <c r="C327" s="67">
        <v>313.8</v>
      </c>
    </row>
    <row r="328" spans="1:3" x14ac:dyDescent="0.25">
      <c r="A328" s="65" t="s">
        <v>297</v>
      </c>
      <c r="B328" s="66" t="s">
        <v>12</v>
      </c>
      <c r="C328" s="67">
        <v>1288.8</v>
      </c>
    </row>
    <row r="329" spans="1:3" x14ac:dyDescent="0.25">
      <c r="A329" s="65" t="s">
        <v>298</v>
      </c>
      <c r="B329" s="66" t="s">
        <v>12</v>
      </c>
      <c r="C329" s="67">
        <v>3717.6</v>
      </c>
    </row>
    <row r="330" spans="1:3" x14ac:dyDescent="0.25">
      <c r="A330" s="65" t="s">
        <v>299</v>
      </c>
      <c r="B330" s="66" t="s">
        <v>94</v>
      </c>
      <c r="C330" s="67">
        <v>170494</v>
      </c>
    </row>
    <row r="331" spans="1:3" x14ac:dyDescent="0.25">
      <c r="A331" s="65" t="s">
        <v>863</v>
      </c>
      <c r="B331" s="66" t="s">
        <v>12</v>
      </c>
      <c r="C331" s="67">
        <v>400000</v>
      </c>
    </row>
    <row r="332" spans="1:3" x14ac:dyDescent="0.25">
      <c r="A332" s="65" t="s">
        <v>300</v>
      </c>
      <c r="B332" s="66" t="s">
        <v>12</v>
      </c>
      <c r="C332" s="67">
        <v>167145</v>
      </c>
    </row>
    <row r="333" spans="1:3" x14ac:dyDescent="0.25">
      <c r="A333" s="65" t="s">
        <v>301</v>
      </c>
      <c r="B333" s="66" t="s">
        <v>12</v>
      </c>
      <c r="C333" s="67">
        <v>80000</v>
      </c>
    </row>
    <row r="334" spans="1:3" x14ac:dyDescent="0.25">
      <c r="A334" s="65" t="s">
        <v>302</v>
      </c>
      <c r="B334" s="66" t="s">
        <v>12</v>
      </c>
      <c r="C334" s="67">
        <v>148990</v>
      </c>
    </row>
    <row r="335" spans="1:3" x14ac:dyDescent="0.25">
      <c r="A335" s="65" t="s">
        <v>302</v>
      </c>
      <c r="B335" s="66" t="s">
        <v>12</v>
      </c>
      <c r="C335" s="67">
        <v>114900</v>
      </c>
    </row>
    <row r="336" spans="1:3" x14ac:dyDescent="0.25">
      <c r="A336" s="65" t="s">
        <v>303</v>
      </c>
      <c r="B336" s="66" t="s">
        <v>23</v>
      </c>
      <c r="C336" s="67">
        <v>4630</v>
      </c>
    </row>
    <row r="337" spans="1:3" x14ac:dyDescent="0.25">
      <c r="A337" s="65" t="s">
        <v>304</v>
      </c>
      <c r="B337" s="66" t="s">
        <v>305</v>
      </c>
      <c r="C337" s="67">
        <v>450000</v>
      </c>
    </row>
    <row r="338" spans="1:3" ht="30" x14ac:dyDescent="0.25">
      <c r="A338" s="65" t="s">
        <v>306</v>
      </c>
      <c r="B338" s="66" t="s">
        <v>12</v>
      </c>
      <c r="C338" s="67">
        <v>101248</v>
      </c>
    </row>
    <row r="339" spans="1:3" ht="30" x14ac:dyDescent="0.25">
      <c r="A339" s="65" t="s">
        <v>306</v>
      </c>
      <c r="B339" s="66" t="s">
        <v>12</v>
      </c>
      <c r="C339" s="67">
        <v>133918.20000000001</v>
      </c>
    </row>
    <row r="340" spans="1:3" x14ac:dyDescent="0.25">
      <c r="A340" s="65" t="s">
        <v>307</v>
      </c>
      <c r="B340" s="66" t="s">
        <v>12</v>
      </c>
      <c r="C340" s="67">
        <v>3030126</v>
      </c>
    </row>
    <row r="341" spans="1:3" ht="45" x14ac:dyDescent="0.25">
      <c r="A341" s="65" t="s">
        <v>308</v>
      </c>
      <c r="B341" s="66" t="s">
        <v>12</v>
      </c>
      <c r="C341" s="67">
        <v>1742248</v>
      </c>
    </row>
    <row r="342" spans="1:3" ht="45" x14ac:dyDescent="0.25">
      <c r="A342" s="65" t="s">
        <v>308</v>
      </c>
      <c r="B342" s="66" t="s">
        <v>12</v>
      </c>
      <c r="C342" s="67">
        <v>2267218.2000000002</v>
      </c>
    </row>
    <row r="343" spans="1:3" x14ac:dyDescent="0.25">
      <c r="A343" s="65" t="s">
        <v>309</v>
      </c>
      <c r="B343" s="66" t="s">
        <v>12</v>
      </c>
      <c r="C343" s="67">
        <v>3085</v>
      </c>
    </row>
    <row r="344" spans="1:3" x14ac:dyDescent="0.25">
      <c r="A344" s="65" t="s">
        <v>310</v>
      </c>
      <c r="B344" s="66" t="s">
        <v>37</v>
      </c>
      <c r="C344" s="67">
        <v>200000</v>
      </c>
    </row>
    <row r="345" spans="1:3" x14ac:dyDescent="0.25">
      <c r="A345" s="65" t="s">
        <v>311</v>
      </c>
      <c r="B345" s="66" t="s">
        <v>79</v>
      </c>
      <c r="C345" s="67">
        <v>75600</v>
      </c>
    </row>
    <row r="346" spans="1:3" x14ac:dyDescent="0.25">
      <c r="A346" s="65" t="s">
        <v>312</v>
      </c>
      <c r="B346" s="66" t="s">
        <v>12</v>
      </c>
      <c r="C346" s="67">
        <v>23427</v>
      </c>
    </row>
    <row r="347" spans="1:3" x14ac:dyDescent="0.25">
      <c r="A347" s="65" t="s">
        <v>313</v>
      </c>
      <c r="B347" s="66" t="s">
        <v>12</v>
      </c>
      <c r="C347" s="67">
        <v>4297</v>
      </c>
    </row>
    <row r="348" spans="1:3" x14ac:dyDescent="0.25">
      <c r="A348" s="65" t="s">
        <v>314</v>
      </c>
      <c r="B348" s="66" t="s">
        <v>12</v>
      </c>
      <c r="C348" s="67">
        <v>11148</v>
      </c>
    </row>
    <row r="349" spans="1:3" x14ac:dyDescent="0.25">
      <c r="A349" s="65" t="s">
        <v>315</v>
      </c>
      <c r="B349" s="66" t="s">
        <v>5</v>
      </c>
      <c r="C349" s="67">
        <v>962</v>
      </c>
    </row>
    <row r="350" spans="1:3" x14ac:dyDescent="0.25">
      <c r="A350" s="65" t="s">
        <v>316</v>
      </c>
      <c r="B350" s="66" t="s">
        <v>12</v>
      </c>
      <c r="C350" s="67">
        <v>51048</v>
      </c>
    </row>
  </sheetData>
  <mergeCells count="3">
    <mergeCell ref="A8:C8"/>
    <mergeCell ref="A1:C5"/>
    <mergeCell ref="A6:C7"/>
  </mergeCells>
  <printOptions horizontalCentered="1"/>
  <pageMargins left="0.70866141732283472" right="0.70866141732283472" top="0.74803149606299213" bottom="0.74803149606299213" header="0.31496062992125984" footer="0.31496062992125984"/>
  <pageSetup paperSize="122" scale="8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6"/>
  <sheetViews>
    <sheetView showGridLines="0" zoomScale="85" zoomScaleNormal="85" workbookViewId="0">
      <selection activeCell="K41" sqref="K41"/>
    </sheetView>
  </sheetViews>
  <sheetFormatPr baseColWidth="10" defaultRowHeight="15" x14ac:dyDescent="0.25"/>
  <cols>
    <col min="1" max="1" width="26.28515625" style="11" customWidth="1"/>
    <col min="2" max="2" width="9.7109375" style="12" customWidth="1"/>
    <col min="3" max="3" width="12.7109375" style="10" customWidth="1"/>
    <col min="4" max="4" width="19.7109375" style="10" customWidth="1"/>
    <col min="5" max="5" width="18.28515625" style="10" customWidth="1"/>
    <col min="6" max="16384" width="11.42578125" style="10"/>
  </cols>
  <sheetData>
    <row r="1" spans="1:6" ht="15" customHeight="1" x14ac:dyDescent="0.25">
      <c r="A1" s="169" t="s">
        <v>487</v>
      </c>
      <c r="B1" s="169"/>
      <c r="C1" s="169"/>
      <c r="D1" s="169"/>
      <c r="E1" s="169"/>
      <c r="F1" s="9"/>
    </row>
    <row r="2" spans="1:6" x14ac:dyDescent="0.25">
      <c r="A2" s="169"/>
      <c r="B2" s="169"/>
      <c r="C2" s="169"/>
      <c r="D2" s="169"/>
      <c r="E2" s="169"/>
      <c r="F2" s="9"/>
    </row>
    <row r="3" spans="1:6" x14ac:dyDescent="0.25">
      <c r="A3" s="169"/>
      <c r="B3" s="169"/>
      <c r="C3" s="169"/>
      <c r="D3" s="169"/>
      <c r="E3" s="169"/>
      <c r="F3" s="9"/>
    </row>
    <row r="4" spans="1:6" x14ac:dyDescent="0.25">
      <c r="A4" s="169"/>
      <c r="B4" s="169"/>
      <c r="C4" s="169"/>
      <c r="D4" s="169"/>
      <c r="E4" s="169"/>
      <c r="F4" s="9"/>
    </row>
    <row r="5" spans="1:6" hidden="1" x14ac:dyDescent="0.25">
      <c r="A5" s="169"/>
      <c r="B5" s="169"/>
      <c r="C5" s="169"/>
      <c r="D5" s="169"/>
      <c r="E5" s="169"/>
      <c r="F5" s="9"/>
    </row>
    <row r="6" spans="1:6" x14ac:dyDescent="0.25">
      <c r="A6" s="169" t="s">
        <v>964</v>
      </c>
      <c r="B6" s="169"/>
      <c r="C6" s="169"/>
      <c r="D6" s="169"/>
      <c r="E6" s="169"/>
      <c r="F6" s="9"/>
    </row>
    <row r="7" spans="1:6" x14ac:dyDescent="0.25">
      <c r="A7" s="169"/>
      <c r="B7" s="169"/>
      <c r="C7" s="169"/>
      <c r="D7" s="169"/>
      <c r="E7" s="169"/>
      <c r="F7" s="9"/>
    </row>
    <row r="8" spans="1:6" x14ac:dyDescent="0.25">
      <c r="A8" s="171" t="s">
        <v>317</v>
      </c>
      <c r="B8" s="172"/>
      <c r="C8" s="172"/>
      <c r="D8" s="172"/>
      <c r="E8" s="172"/>
    </row>
    <row r="9" spans="1:6" x14ac:dyDescent="0.25">
      <c r="A9" s="15" t="s">
        <v>318</v>
      </c>
      <c r="B9" s="4"/>
      <c r="C9" s="5"/>
      <c r="D9" s="170" t="s">
        <v>319</v>
      </c>
      <c r="E9" s="170"/>
    </row>
    <row r="10" spans="1:6" x14ac:dyDescent="0.25">
      <c r="A10" s="16" t="s">
        <v>1</v>
      </c>
      <c r="B10" s="17" t="s">
        <v>2</v>
      </c>
      <c r="C10" s="17" t="s">
        <v>320</v>
      </c>
      <c r="D10" s="17" t="s">
        <v>321</v>
      </c>
      <c r="E10" s="17" t="s">
        <v>322</v>
      </c>
    </row>
    <row r="11" spans="1:6" x14ac:dyDescent="0.25">
      <c r="A11" s="15" t="s">
        <v>323</v>
      </c>
      <c r="B11" s="17"/>
      <c r="C11" s="18"/>
      <c r="D11" s="18"/>
      <c r="E11" s="18"/>
    </row>
    <row r="12" spans="1:6" x14ac:dyDescent="0.25">
      <c r="A12" s="16" t="s">
        <v>324</v>
      </c>
      <c r="B12" s="17" t="s">
        <v>12</v>
      </c>
      <c r="C12" s="18">
        <v>1</v>
      </c>
      <c r="D12" s="19">
        <v>36394</v>
      </c>
      <c r="E12" s="19">
        <v>36394</v>
      </c>
    </row>
    <row r="13" spans="1:6" x14ac:dyDescent="0.25">
      <c r="A13" s="16" t="s">
        <v>325</v>
      </c>
      <c r="B13" s="17" t="s">
        <v>12</v>
      </c>
      <c r="C13" s="18">
        <v>1</v>
      </c>
      <c r="D13" s="19">
        <v>15824</v>
      </c>
      <c r="E13" s="19">
        <v>15824</v>
      </c>
    </row>
    <row r="14" spans="1:6" x14ac:dyDescent="0.25">
      <c r="A14" s="16"/>
      <c r="B14" s="17"/>
      <c r="C14" s="18"/>
      <c r="D14" s="20" t="s">
        <v>326</v>
      </c>
      <c r="E14" s="6">
        <v>52218</v>
      </c>
    </row>
    <row r="15" spans="1:6" x14ac:dyDescent="0.25">
      <c r="A15" s="15" t="s">
        <v>327</v>
      </c>
      <c r="B15" s="17"/>
      <c r="C15" s="18"/>
      <c r="D15" s="18"/>
      <c r="E15" s="18"/>
    </row>
    <row r="16" spans="1:6" x14ac:dyDescent="0.25">
      <c r="A16" s="16" t="s">
        <v>328</v>
      </c>
      <c r="B16" s="17" t="s">
        <v>63</v>
      </c>
      <c r="C16" s="18">
        <v>1</v>
      </c>
      <c r="D16" s="19">
        <v>72908</v>
      </c>
      <c r="E16" s="19">
        <v>72908</v>
      </c>
    </row>
    <row r="17" spans="1:5" x14ac:dyDescent="0.25">
      <c r="A17" s="16"/>
      <c r="B17" s="17"/>
      <c r="C17" s="18"/>
      <c r="D17" s="20" t="s">
        <v>326</v>
      </c>
      <c r="E17" s="6">
        <v>72908</v>
      </c>
    </row>
    <row r="18" spans="1:5" x14ac:dyDescent="0.25">
      <c r="A18" s="16"/>
      <c r="B18" s="17"/>
      <c r="C18" s="18"/>
      <c r="D18" s="18"/>
      <c r="E18" s="18"/>
    </row>
    <row r="19" spans="1:5" x14ac:dyDescent="0.25">
      <c r="A19" s="16"/>
      <c r="B19" s="17"/>
      <c r="C19" s="18"/>
      <c r="D19" s="20" t="s">
        <v>329</v>
      </c>
      <c r="E19" s="6">
        <v>125126</v>
      </c>
    </row>
    <row r="24" spans="1:5" x14ac:dyDescent="0.25">
      <c r="A24" s="15" t="s">
        <v>330</v>
      </c>
      <c r="B24" s="4"/>
      <c r="C24" s="5"/>
      <c r="D24" s="170" t="s">
        <v>319</v>
      </c>
      <c r="E24" s="170"/>
    </row>
    <row r="25" spans="1:5" x14ac:dyDescent="0.25">
      <c r="A25" s="16" t="s">
        <v>1</v>
      </c>
      <c r="B25" s="17" t="s">
        <v>2</v>
      </c>
      <c r="C25" s="17" t="s">
        <v>320</v>
      </c>
      <c r="D25" s="17" t="s">
        <v>321</v>
      </c>
      <c r="E25" s="17" t="s">
        <v>322</v>
      </c>
    </row>
    <row r="26" spans="1:5" x14ac:dyDescent="0.25">
      <c r="A26" s="15" t="s">
        <v>331</v>
      </c>
      <c r="B26" s="17"/>
      <c r="C26" s="18"/>
      <c r="D26" s="18"/>
      <c r="E26" s="18"/>
    </row>
    <row r="27" spans="1:5" x14ac:dyDescent="0.25">
      <c r="A27" s="16" t="s">
        <v>332</v>
      </c>
      <c r="B27" s="17" t="s">
        <v>12</v>
      </c>
      <c r="C27" s="18">
        <v>1</v>
      </c>
      <c r="D27" s="19">
        <v>20450</v>
      </c>
      <c r="E27" s="19">
        <v>20450</v>
      </c>
    </row>
    <row r="28" spans="1:5" x14ac:dyDescent="0.25">
      <c r="A28" s="16" t="s">
        <v>333</v>
      </c>
      <c r="B28" s="17" t="s">
        <v>63</v>
      </c>
      <c r="C28" s="18">
        <v>1</v>
      </c>
      <c r="D28" s="19">
        <v>7059</v>
      </c>
      <c r="E28" s="19">
        <v>7059</v>
      </c>
    </row>
    <row r="29" spans="1:5" x14ac:dyDescent="0.25">
      <c r="A29" s="16" t="s">
        <v>334</v>
      </c>
      <c r="B29" s="17" t="s">
        <v>12</v>
      </c>
      <c r="C29" s="18">
        <v>1</v>
      </c>
      <c r="D29" s="19">
        <v>15215</v>
      </c>
      <c r="E29" s="19">
        <v>15215</v>
      </c>
    </row>
    <row r="30" spans="1:5" x14ac:dyDescent="0.25">
      <c r="A30" s="16" t="s">
        <v>335</v>
      </c>
      <c r="B30" s="17" t="s">
        <v>12</v>
      </c>
      <c r="C30" s="18">
        <v>1</v>
      </c>
      <c r="D30" s="19">
        <v>5013</v>
      </c>
      <c r="E30" s="19">
        <v>5013</v>
      </c>
    </row>
    <row r="31" spans="1:5" x14ac:dyDescent="0.25">
      <c r="A31" s="16" t="s">
        <v>336</v>
      </c>
      <c r="B31" s="17" t="s">
        <v>12</v>
      </c>
      <c r="C31" s="18">
        <v>1</v>
      </c>
      <c r="D31" s="19">
        <v>256</v>
      </c>
      <c r="E31" s="19">
        <v>256</v>
      </c>
    </row>
    <row r="32" spans="1:5" x14ac:dyDescent="0.25">
      <c r="A32" s="16" t="s">
        <v>337</v>
      </c>
      <c r="B32" s="17" t="s">
        <v>12</v>
      </c>
      <c r="C32" s="18">
        <v>1</v>
      </c>
      <c r="D32" s="19">
        <v>1535</v>
      </c>
      <c r="E32" s="19">
        <v>1535</v>
      </c>
    </row>
    <row r="33" spans="1:5" x14ac:dyDescent="0.25">
      <c r="A33" s="16"/>
      <c r="B33" s="17"/>
      <c r="C33" s="18"/>
      <c r="D33" s="20" t="s">
        <v>326</v>
      </c>
      <c r="E33" s="6">
        <v>49528</v>
      </c>
    </row>
    <row r="34" spans="1:5" x14ac:dyDescent="0.25">
      <c r="A34" s="16"/>
      <c r="B34" s="17"/>
      <c r="C34" s="18"/>
      <c r="D34" s="18"/>
      <c r="E34" s="18"/>
    </row>
    <row r="35" spans="1:5" x14ac:dyDescent="0.25">
      <c r="A35" s="16"/>
      <c r="B35" s="17"/>
      <c r="C35" s="18"/>
      <c r="D35" s="20" t="s">
        <v>329</v>
      </c>
      <c r="E35" s="6">
        <v>49528</v>
      </c>
    </row>
    <row r="38" spans="1:5" x14ac:dyDescent="0.25">
      <c r="A38" s="15" t="s">
        <v>338</v>
      </c>
      <c r="B38" s="4"/>
      <c r="C38" s="5"/>
      <c r="D38" s="170" t="s">
        <v>319</v>
      </c>
      <c r="E38" s="170"/>
    </row>
    <row r="39" spans="1:5" x14ac:dyDescent="0.25">
      <c r="A39" s="16" t="s">
        <v>1</v>
      </c>
      <c r="B39" s="17" t="s">
        <v>2</v>
      </c>
      <c r="C39" s="17" t="s">
        <v>320</v>
      </c>
      <c r="D39" s="17" t="s">
        <v>321</v>
      </c>
      <c r="E39" s="17" t="s">
        <v>322</v>
      </c>
    </row>
    <row r="40" spans="1:5" x14ac:dyDescent="0.25">
      <c r="A40" s="15" t="s">
        <v>331</v>
      </c>
      <c r="B40" s="17"/>
      <c r="C40" s="18"/>
      <c r="D40" s="18"/>
      <c r="E40" s="18"/>
    </row>
    <row r="41" spans="1:5" x14ac:dyDescent="0.25">
      <c r="A41" s="16" t="s">
        <v>339</v>
      </c>
      <c r="B41" s="17" t="s">
        <v>63</v>
      </c>
      <c r="C41" s="18">
        <v>1</v>
      </c>
      <c r="D41" s="19">
        <v>42478</v>
      </c>
      <c r="E41" s="19">
        <v>42478</v>
      </c>
    </row>
    <row r="42" spans="1:5" x14ac:dyDescent="0.25">
      <c r="A42" s="16" t="s">
        <v>340</v>
      </c>
      <c r="B42" s="17" t="s">
        <v>63</v>
      </c>
      <c r="C42" s="18">
        <v>1</v>
      </c>
      <c r="D42" s="19">
        <v>42478</v>
      </c>
      <c r="E42" s="19">
        <v>42478</v>
      </c>
    </row>
    <row r="43" spans="1:5" x14ac:dyDescent="0.25">
      <c r="A43" s="16" t="s">
        <v>341</v>
      </c>
      <c r="B43" s="17" t="s">
        <v>12</v>
      </c>
      <c r="C43" s="18">
        <v>1</v>
      </c>
      <c r="D43" s="19">
        <v>34782</v>
      </c>
      <c r="E43" s="19">
        <v>34782</v>
      </c>
    </row>
    <row r="44" spans="1:5" x14ac:dyDescent="0.25">
      <c r="A44" s="16" t="s">
        <v>342</v>
      </c>
      <c r="B44" s="17" t="s">
        <v>63</v>
      </c>
      <c r="C44" s="18">
        <v>1</v>
      </c>
      <c r="D44" s="19">
        <v>32736</v>
      </c>
      <c r="E44" s="19">
        <v>32736</v>
      </c>
    </row>
    <row r="45" spans="1:5" x14ac:dyDescent="0.25">
      <c r="A45" s="16" t="s">
        <v>343</v>
      </c>
      <c r="B45" s="17" t="s">
        <v>12</v>
      </c>
      <c r="C45" s="18">
        <v>1</v>
      </c>
      <c r="D45" s="19">
        <v>31611</v>
      </c>
      <c r="E45" s="19">
        <v>31611</v>
      </c>
    </row>
    <row r="46" spans="1:5" x14ac:dyDescent="0.25">
      <c r="A46" s="16" t="s">
        <v>344</v>
      </c>
      <c r="B46" s="17" t="s">
        <v>12</v>
      </c>
      <c r="C46" s="18">
        <v>1</v>
      </c>
      <c r="D46" s="19">
        <v>26657</v>
      </c>
      <c r="E46" s="19">
        <v>26657</v>
      </c>
    </row>
    <row r="47" spans="1:5" x14ac:dyDescent="0.25">
      <c r="A47" s="16"/>
      <c r="B47" s="17"/>
      <c r="C47" s="18"/>
      <c r="D47" s="20" t="s">
        <v>326</v>
      </c>
      <c r="E47" s="6">
        <v>210742</v>
      </c>
    </row>
    <row r="48" spans="1:5" x14ac:dyDescent="0.25">
      <c r="A48" s="16"/>
      <c r="B48" s="17"/>
      <c r="C48" s="18"/>
      <c r="D48" s="18"/>
      <c r="E48" s="18"/>
    </row>
    <row r="49" spans="1:5" x14ac:dyDescent="0.25">
      <c r="A49" s="16"/>
      <c r="B49" s="17"/>
      <c r="C49" s="18"/>
      <c r="D49" s="20" t="s">
        <v>329</v>
      </c>
      <c r="E49" s="6">
        <v>210742</v>
      </c>
    </row>
    <row r="52" spans="1:5" x14ac:dyDescent="0.25">
      <c r="A52" s="15" t="s">
        <v>345</v>
      </c>
      <c r="B52" s="4"/>
      <c r="C52" s="5"/>
      <c r="D52" s="170" t="s">
        <v>346</v>
      </c>
      <c r="E52" s="170"/>
    </row>
    <row r="53" spans="1:5" x14ac:dyDescent="0.25">
      <c r="A53" s="16" t="s">
        <v>1</v>
      </c>
      <c r="B53" s="17" t="s">
        <v>2</v>
      </c>
      <c r="C53" s="17" t="s">
        <v>320</v>
      </c>
      <c r="D53" s="17" t="s">
        <v>321</v>
      </c>
      <c r="E53" s="17" t="s">
        <v>322</v>
      </c>
    </row>
    <row r="54" spans="1:5" x14ac:dyDescent="0.25">
      <c r="A54" s="16" t="s">
        <v>347</v>
      </c>
      <c r="B54" s="17" t="s">
        <v>40</v>
      </c>
      <c r="C54" s="18">
        <v>3.3333000000000002E-2</v>
      </c>
      <c r="D54" s="19">
        <v>828116</v>
      </c>
      <c r="E54" s="19">
        <v>27603.59</v>
      </c>
    </row>
    <row r="55" spans="1:5" x14ac:dyDescent="0.25">
      <c r="A55" s="16" t="s">
        <v>348</v>
      </c>
      <c r="B55" s="17" t="s">
        <v>40</v>
      </c>
      <c r="C55" s="18">
        <v>3.3333000000000002E-2</v>
      </c>
      <c r="D55" s="19">
        <v>99264</v>
      </c>
      <c r="E55" s="19">
        <v>3308.77</v>
      </c>
    </row>
    <row r="56" spans="1:5" x14ac:dyDescent="0.25">
      <c r="A56" s="16"/>
      <c r="B56" s="17"/>
      <c r="C56" s="18"/>
      <c r="D56" s="20" t="s">
        <v>326</v>
      </c>
      <c r="E56" s="6">
        <v>30912.36</v>
      </c>
    </row>
    <row r="57" spans="1:5" x14ac:dyDescent="0.25">
      <c r="A57" s="15" t="s">
        <v>349</v>
      </c>
      <c r="B57" s="17"/>
      <c r="C57" s="18"/>
      <c r="D57" s="18"/>
      <c r="E57" s="18"/>
    </row>
    <row r="58" spans="1:5" x14ac:dyDescent="0.25">
      <c r="A58" s="16" t="s">
        <v>350</v>
      </c>
      <c r="B58" s="17" t="s">
        <v>351</v>
      </c>
      <c r="C58" s="18">
        <v>12.5</v>
      </c>
      <c r="D58" s="19">
        <v>27603.59</v>
      </c>
      <c r="E58" s="19">
        <v>3450.45</v>
      </c>
    </row>
    <row r="59" spans="1:5" x14ac:dyDescent="0.25">
      <c r="A59" s="16" t="s">
        <v>352</v>
      </c>
      <c r="B59" s="17" t="s">
        <v>351</v>
      </c>
      <c r="C59" s="18">
        <v>16</v>
      </c>
      <c r="D59" s="19">
        <v>27603.59</v>
      </c>
      <c r="E59" s="19">
        <v>4416.57</v>
      </c>
    </row>
    <row r="60" spans="1:5" x14ac:dyDescent="0.25">
      <c r="A60" s="16" t="s">
        <v>353</v>
      </c>
      <c r="B60" s="17" t="s">
        <v>351</v>
      </c>
      <c r="C60" s="18">
        <v>6.96</v>
      </c>
      <c r="D60" s="19">
        <v>27603.59</v>
      </c>
      <c r="E60" s="19">
        <v>1921.21</v>
      </c>
    </row>
    <row r="61" spans="1:5" x14ac:dyDescent="0.25">
      <c r="A61" s="16"/>
      <c r="B61" s="17"/>
      <c r="C61" s="18"/>
      <c r="D61" s="20" t="s">
        <v>326</v>
      </c>
      <c r="E61" s="6">
        <v>9788.23</v>
      </c>
    </row>
    <row r="62" spans="1:5" x14ac:dyDescent="0.25">
      <c r="A62" s="15" t="s">
        <v>354</v>
      </c>
      <c r="B62" s="17"/>
      <c r="C62" s="18"/>
      <c r="D62" s="18"/>
      <c r="E62" s="18"/>
    </row>
    <row r="63" spans="1:5" x14ac:dyDescent="0.25">
      <c r="A63" s="16" t="s">
        <v>355</v>
      </c>
      <c r="B63" s="17" t="s">
        <v>356</v>
      </c>
      <c r="C63" s="18">
        <v>8.3332999999999995</v>
      </c>
      <c r="D63" s="19">
        <v>30912.36</v>
      </c>
      <c r="E63" s="19">
        <v>2576.02</v>
      </c>
    </row>
    <row r="64" spans="1:5" x14ac:dyDescent="0.25">
      <c r="A64" s="16" t="s">
        <v>357</v>
      </c>
      <c r="B64" s="17" t="s">
        <v>356</v>
      </c>
      <c r="C64" s="18">
        <v>3.3300000000000003E-2</v>
      </c>
      <c r="D64" s="19">
        <v>2576.02</v>
      </c>
      <c r="E64" s="19">
        <v>0.86</v>
      </c>
    </row>
    <row r="65" spans="1:5" x14ac:dyDescent="0.25">
      <c r="A65" s="16" t="s">
        <v>358</v>
      </c>
      <c r="B65" s="17" t="s">
        <v>356</v>
      </c>
      <c r="C65" s="18">
        <v>4.1666999999999996</v>
      </c>
      <c r="D65" s="19">
        <v>27603.59</v>
      </c>
      <c r="E65" s="19">
        <v>1150.1600000000001</v>
      </c>
    </row>
    <row r="66" spans="1:5" x14ac:dyDescent="0.25">
      <c r="A66" s="16" t="s">
        <v>359</v>
      </c>
      <c r="B66" s="17" t="s">
        <v>356</v>
      </c>
      <c r="C66" s="18">
        <v>8.3332999999999995</v>
      </c>
      <c r="D66" s="19">
        <v>30912.36</v>
      </c>
      <c r="E66" s="19">
        <v>2576.02</v>
      </c>
    </row>
    <row r="67" spans="1:5" x14ac:dyDescent="0.25">
      <c r="A67" s="16"/>
      <c r="B67" s="17"/>
      <c r="C67" s="18"/>
      <c r="D67" s="20" t="s">
        <v>326</v>
      </c>
      <c r="E67" s="6">
        <v>6303.06</v>
      </c>
    </row>
    <row r="68" spans="1:5" x14ac:dyDescent="0.25">
      <c r="A68" s="15" t="s">
        <v>360</v>
      </c>
      <c r="B68" s="17"/>
      <c r="C68" s="18"/>
      <c r="D68" s="18"/>
      <c r="E68" s="18"/>
    </row>
    <row r="69" spans="1:5" x14ac:dyDescent="0.25">
      <c r="A69" s="16" t="s">
        <v>361</v>
      </c>
      <c r="B69" s="17" t="s">
        <v>351</v>
      </c>
      <c r="C69" s="18">
        <v>4</v>
      </c>
      <c r="D69" s="19">
        <v>27603.59</v>
      </c>
      <c r="E69" s="19">
        <v>1104.1400000000001</v>
      </c>
    </row>
    <row r="70" spans="1:5" x14ac:dyDescent="0.25">
      <c r="A70" s="16" t="s">
        <v>362</v>
      </c>
      <c r="B70" s="17" t="s">
        <v>351</v>
      </c>
      <c r="C70" s="18">
        <v>3</v>
      </c>
      <c r="D70" s="19">
        <v>27603.59</v>
      </c>
      <c r="E70" s="19">
        <v>828.11</v>
      </c>
    </row>
    <row r="71" spans="1:5" x14ac:dyDescent="0.25">
      <c r="A71" s="16" t="s">
        <v>363</v>
      </c>
      <c r="B71" s="17" t="s">
        <v>351</v>
      </c>
      <c r="C71" s="18">
        <v>2</v>
      </c>
      <c r="D71" s="19">
        <v>27603.59</v>
      </c>
      <c r="E71" s="19">
        <v>552.07000000000005</v>
      </c>
    </row>
    <row r="72" spans="1:5" x14ac:dyDescent="0.25">
      <c r="A72" s="16"/>
      <c r="B72" s="17"/>
      <c r="C72" s="18"/>
      <c r="D72" s="20" t="s">
        <v>326</v>
      </c>
      <c r="E72" s="6">
        <v>2484.3200000000002</v>
      </c>
    </row>
    <row r="73" spans="1:5" x14ac:dyDescent="0.25">
      <c r="A73" s="15" t="s">
        <v>364</v>
      </c>
      <c r="B73" s="17"/>
      <c r="C73" s="18"/>
      <c r="D73" s="18"/>
      <c r="E73" s="18"/>
    </row>
    <row r="74" spans="1:5" x14ac:dyDescent="0.25">
      <c r="A74" s="16" t="s">
        <v>365</v>
      </c>
      <c r="B74" s="17" t="s">
        <v>12</v>
      </c>
      <c r="C74" s="18">
        <v>8.3330000000000001E-3</v>
      </c>
      <c r="D74" s="19">
        <v>125126</v>
      </c>
      <c r="E74" s="19">
        <v>1042.67</v>
      </c>
    </row>
    <row r="75" spans="1:5" x14ac:dyDescent="0.25">
      <c r="A75" s="16" t="s">
        <v>366</v>
      </c>
      <c r="B75" s="17" t="s">
        <v>12</v>
      </c>
      <c r="C75" s="18">
        <v>8.3330000000000001E-3</v>
      </c>
      <c r="D75" s="19">
        <v>49528</v>
      </c>
      <c r="E75" s="19">
        <v>412.72</v>
      </c>
    </row>
    <row r="76" spans="1:5" x14ac:dyDescent="0.25">
      <c r="A76" s="16"/>
      <c r="B76" s="17"/>
      <c r="C76" s="18"/>
      <c r="D76" s="20" t="s">
        <v>326</v>
      </c>
      <c r="E76" s="6">
        <v>1455.39</v>
      </c>
    </row>
    <row r="77" spans="1:5" x14ac:dyDescent="0.25">
      <c r="A77" s="16"/>
      <c r="B77" s="17"/>
      <c r="C77" s="18"/>
      <c r="D77" s="18"/>
      <c r="E77" s="18"/>
    </row>
    <row r="78" spans="1:5" x14ac:dyDescent="0.25">
      <c r="A78" s="16"/>
      <c r="B78" s="17"/>
      <c r="C78" s="18"/>
      <c r="D78" s="20" t="s">
        <v>329</v>
      </c>
      <c r="E78" s="6">
        <v>50943</v>
      </c>
    </row>
    <row r="79" spans="1:5" x14ac:dyDescent="0.25">
      <c r="A79" s="16"/>
      <c r="B79" s="17"/>
      <c r="C79" s="18"/>
      <c r="D79" s="18"/>
      <c r="E79" s="18"/>
    </row>
    <row r="80" spans="1:5" x14ac:dyDescent="0.25">
      <c r="A80" s="16"/>
      <c r="B80" s="17"/>
      <c r="C80" s="18"/>
      <c r="D80" s="21" t="s">
        <v>367</v>
      </c>
      <c r="E80" s="22">
        <v>0.84550000000000003</v>
      </c>
    </row>
    <row r="102" spans="1:5" x14ac:dyDescent="0.25">
      <c r="A102" s="15" t="s">
        <v>368</v>
      </c>
      <c r="B102" s="4"/>
      <c r="C102" s="5"/>
      <c r="D102" s="170" t="s">
        <v>346</v>
      </c>
      <c r="E102" s="170"/>
    </row>
    <row r="103" spans="1:5" x14ac:dyDescent="0.25">
      <c r="A103" s="16" t="s">
        <v>1</v>
      </c>
      <c r="B103" s="17" t="s">
        <v>2</v>
      </c>
      <c r="C103" s="17" t="s">
        <v>320</v>
      </c>
      <c r="D103" s="17" t="s">
        <v>321</v>
      </c>
      <c r="E103" s="17" t="s">
        <v>322</v>
      </c>
    </row>
    <row r="104" spans="1:5" x14ac:dyDescent="0.25">
      <c r="A104" s="16" t="s">
        <v>369</v>
      </c>
      <c r="B104" s="17" t="s">
        <v>40</v>
      </c>
      <c r="C104" s="18">
        <v>3.3333000000000002E-2</v>
      </c>
      <c r="D104" s="19">
        <v>843441</v>
      </c>
      <c r="E104" s="19">
        <v>28114.42</v>
      </c>
    </row>
    <row r="105" spans="1:5" x14ac:dyDescent="0.25">
      <c r="A105" s="16" t="s">
        <v>348</v>
      </c>
      <c r="B105" s="17" t="s">
        <v>40</v>
      </c>
      <c r="C105" s="18">
        <v>3.3333000000000002E-2</v>
      </c>
      <c r="D105" s="19">
        <v>99264</v>
      </c>
      <c r="E105" s="19">
        <v>3308.77</v>
      </c>
    </row>
    <row r="106" spans="1:5" x14ac:dyDescent="0.25">
      <c r="A106" s="16"/>
      <c r="B106" s="17"/>
      <c r="C106" s="18"/>
      <c r="D106" s="20" t="s">
        <v>326</v>
      </c>
      <c r="E106" s="6">
        <v>31423.19</v>
      </c>
    </row>
    <row r="107" spans="1:5" x14ac:dyDescent="0.25">
      <c r="A107" s="15" t="s">
        <v>349</v>
      </c>
      <c r="B107" s="17"/>
      <c r="C107" s="18"/>
      <c r="D107" s="18"/>
      <c r="E107" s="18"/>
    </row>
    <row r="108" spans="1:5" x14ac:dyDescent="0.25">
      <c r="A108" s="16" t="s">
        <v>350</v>
      </c>
      <c r="B108" s="17" t="s">
        <v>351</v>
      </c>
      <c r="C108" s="18">
        <v>12.5</v>
      </c>
      <c r="D108" s="19">
        <v>28114.42</v>
      </c>
      <c r="E108" s="19">
        <v>3514.3</v>
      </c>
    </row>
    <row r="109" spans="1:5" x14ac:dyDescent="0.25">
      <c r="A109" s="16" t="s">
        <v>352</v>
      </c>
      <c r="B109" s="17" t="s">
        <v>351</v>
      </c>
      <c r="C109" s="18">
        <v>16</v>
      </c>
      <c r="D109" s="19">
        <v>28114.42</v>
      </c>
      <c r="E109" s="19">
        <v>4498.3100000000004</v>
      </c>
    </row>
    <row r="110" spans="1:5" x14ac:dyDescent="0.25">
      <c r="A110" s="16" t="s">
        <v>353</v>
      </c>
      <c r="B110" s="17" t="s">
        <v>351</v>
      </c>
      <c r="C110" s="18">
        <v>6.96</v>
      </c>
      <c r="D110" s="19">
        <v>28114.42</v>
      </c>
      <c r="E110" s="19">
        <v>1956.76</v>
      </c>
    </row>
    <row r="111" spans="1:5" x14ac:dyDescent="0.25">
      <c r="A111" s="16"/>
      <c r="B111" s="17"/>
      <c r="C111" s="18"/>
      <c r="D111" s="20" t="s">
        <v>326</v>
      </c>
      <c r="E111" s="6">
        <v>9969.3700000000008</v>
      </c>
    </row>
    <row r="112" spans="1:5" x14ac:dyDescent="0.25">
      <c r="A112" s="15" t="s">
        <v>354</v>
      </c>
      <c r="B112" s="17"/>
      <c r="C112" s="18"/>
      <c r="D112" s="18"/>
      <c r="E112" s="18"/>
    </row>
    <row r="113" spans="1:5" x14ac:dyDescent="0.25">
      <c r="A113" s="16" t="s">
        <v>355</v>
      </c>
      <c r="B113" s="17" t="s">
        <v>356</v>
      </c>
      <c r="C113" s="18">
        <v>8.3332999999999995</v>
      </c>
      <c r="D113" s="19">
        <v>31423.19</v>
      </c>
      <c r="E113" s="19">
        <v>2618.59</v>
      </c>
    </row>
    <row r="114" spans="1:5" x14ac:dyDescent="0.25">
      <c r="A114" s="16" t="s">
        <v>357</v>
      </c>
      <c r="B114" s="17" t="s">
        <v>356</v>
      </c>
      <c r="C114" s="18">
        <v>3.3300000000000003E-2</v>
      </c>
      <c r="D114" s="19">
        <v>2618.59</v>
      </c>
      <c r="E114" s="19">
        <v>0.87</v>
      </c>
    </row>
    <row r="115" spans="1:5" x14ac:dyDescent="0.25">
      <c r="A115" s="16" t="s">
        <v>358</v>
      </c>
      <c r="B115" s="17" t="s">
        <v>356</v>
      </c>
      <c r="C115" s="18">
        <v>4.1666999999999996</v>
      </c>
      <c r="D115" s="19">
        <v>28114.42</v>
      </c>
      <c r="E115" s="19">
        <v>1171.44</v>
      </c>
    </row>
    <row r="116" spans="1:5" x14ac:dyDescent="0.25">
      <c r="A116" s="16" t="s">
        <v>359</v>
      </c>
      <c r="B116" s="17" t="s">
        <v>356</v>
      </c>
      <c r="C116" s="18">
        <v>8.3332999999999995</v>
      </c>
      <c r="D116" s="19">
        <v>31423.19</v>
      </c>
      <c r="E116" s="19">
        <v>2618.59</v>
      </c>
    </row>
    <row r="117" spans="1:5" x14ac:dyDescent="0.25">
      <c r="A117" s="16"/>
      <c r="B117" s="17"/>
      <c r="C117" s="18"/>
      <c r="D117" s="20" t="s">
        <v>326</v>
      </c>
      <c r="E117" s="6">
        <v>6409.49</v>
      </c>
    </row>
    <row r="118" spans="1:5" x14ac:dyDescent="0.25">
      <c r="A118" s="15" t="s">
        <v>360</v>
      </c>
      <c r="B118" s="17"/>
      <c r="C118" s="18"/>
      <c r="D118" s="18"/>
      <c r="E118" s="18"/>
    </row>
    <row r="119" spans="1:5" x14ac:dyDescent="0.25">
      <c r="A119" s="16" t="s">
        <v>361</v>
      </c>
      <c r="B119" s="17" t="s">
        <v>351</v>
      </c>
      <c r="C119" s="18">
        <v>4</v>
      </c>
      <c r="D119" s="19">
        <v>28114.42</v>
      </c>
      <c r="E119" s="19">
        <v>1124.58</v>
      </c>
    </row>
    <row r="120" spans="1:5" x14ac:dyDescent="0.25">
      <c r="A120" s="16" t="s">
        <v>362</v>
      </c>
      <c r="B120" s="17" t="s">
        <v>351</v>
      </c>
      <c r="C120" s="18">
        <v>3</v>
      </c>
      <c r="D120" s="19">
        <v>28114.42</v>
      </c>
      <c r="E120" s="19">
        <v>843.43</v>
      </c>
    </row>
    <row r="121" spans="1:5" x14ac:dyDescent="0.25">
      <c r="A121" s="16" t="s">
        <v>363</v>
      </c>
      <c r="B121" s="17" t="s">
        <v>351</v>
      </c>
      <c r="C121" s="18">
        <v>2</v>
      </c>
      <c r="D121" s="19">
        <v>28114.42</v>
      </c>
      <c r="E121" s="19">
        <v>562.29</v>
      </c>
    </row>
    <row r="122" spans="1:5" x14ac:dyDescent="0.25">
      <c r="A122" s="16"/>
      <c r="B122" s="17"/>
      <c r="C122" s="18"/>
      <c r="D122" s="20" t="s">
        <v>326</v>
      </c>
      <c r="E122" s="6">
        <v>2530.3000000000002</v>
      </c>
    </row>
    <row r="123" spans="1:5" x14ac:dyDescent="0.25">
      <c r="A123" s="15" t="s">
        <v>364</v>
      </c>
      <c r="B123" s="17"/>
      <c r="C123" s="18"/>
      <c r="D123" s="18"/>
      <c r="E123" s="18"/>
    </row>
    <row r="124" spans="1:5" x14ac:dyDescent="0.25">
      <c r="A124" s="16" t="s">
        <v>365</v>
      </c>
      <c r="B124" s="17" t="s">
        <v>12</v>
      </c>
      <c r="C124" s="18">
        <v>8.3330000000000001E-3</v>
      </c>
      <c r="D124" s="19">
        <v>125126</v>
      </c>
      <c r="E124" s="19">
        <v>1042.67</v>
      </c>
    </row>
    <row r="125" spans="1:5" x14ac:dyDescent="0.25">
      <c r="A125" s="16" t="s">
        <v>366</v>
      </c>
      <c r="B125" s="17" t="s">
        <v>12</v>
      </c>
      <c r="C125" s="18">
        <v>8.3330000000000001E-3</v>
      </c>
      <c r="D125" s="19">
        <v>49528</v>
      </c>
      <c r="E125" s="19">
        <v>412.72</v>
      </c>
    </row>
    <row r="126" spans="1:5" x14ac:dyDescent="0.25">
      <c r="A126" s="16"/>
      <c r="B126" s="17"/>
      <c r="C126" s="18"/>
      <c r="D126" s="20" t="s">
        <v>326</v>
      </c>
      <c r="E126" s="6">
        <v>1455.39</v>
      </c>
    </row>
    <row r="127" spans="1:5" x14ac:dyDescent="0.25">
      <c r="A127" s="16"/>
      <c r="B127" s="17"/>
      <c r="C127" s="18"/>
      <c r="D127" s="18"/>
      <c r="E127" s="18"/>
    </row>
    <row r="128" spans="1:5" x14ac:dyDescent="0.25">
      <c r="A128" s="16"/>
      <c r="B128" s="17"/>
      <c r="C128" s="18"/>
      <c r="D128" s="20" t="s">
        <v>329</v>
      </c>
      <c r="E128" s="6">
        <v>51788</v>
      </c>
    </row>
    <row r="129" spans="1:5" x14ac:dyDescent="0.25">
      <c r="A129" s="16"/>
      <c r="B129" s="17"/>
      <c r="C129" s="18"/>
      <c r="D129" s="18"/>
      <c r="E129" s="18"/>
    </row>
    <row r="130" spans="1:5" x14ac:dyDescent="0.25">
      <c r="A130" s="16"/>
      <c r="B130" s="17"/>
      <c r="C130" s="18"/>
      <c r="D130" s="21" t="s">
        <v>367</v>
      </c>
      <c r="E130" s="22">
        <v>0.84199999999999997</v>
      </c>
    </row>
    <row r="152" spans="1:5" x14ac:dyDescent="0.25">
      <c r="A152" s="15" t="s">
        <v>370</v>
      </c>
      <c r="B152" s="4"/>
      <c r="C152" s="5"/>
      <c r="D152" s="170" t="s">
        <v>346</v>
      </c>
      <c r="E152" s="170"/>
    </row>
    <row r="153" spans="1:5" x14ac:dyDescent="0.25">
      <c r="A153" s="16" t="s">
        <v>1</v>
      </c>
      <c r="B153" s="17" t="s">
        <v>2</v>
      </c>
      <c r="C153" s="17" t="s">
        <v>320</v>
      </c>
      <c r="D153" s="17" t="s">
        <v>321</v>
      </c>
      <c r="E153" s="17" t="s">
        <v>322</v>
      </c>
    </row>
    <row r="154" spans="1:5" x14ac:dyDescent="0.25">
      <c r="A154" s="16" t="s">
        <v>371</v>
      </c>
      <c r="B154" s="17" t="s">
        <v>40</v>
      </c>
      <c r="C154" s="18">
        <v>3.3333000000000002E-2</v>
      </c>
      <c r="D154" s="19">
        <v>1092811</v>
      </c>
      <c r="E154" s="19">
        <v>36426.67</v>
      </c>
    </row>
    <row r="155" spans="1:5" x14ac:dyDescent="0.25">
      <c r="A155" s="16" t="s">
        <v>348</v>
      </c>
      <c r="B155" s="17" t="s">
        <v>40</v>
      </c>
      <c r="C155" s="18">
        <v>3.3333000000000002E-2</v>
      </c>
      <c r="D155" s="19">
        <v>99264</v>
      </c>
      <c r="E155" s="19">
        <v>3308.77</v>
      </c>
    </row>
    <row r="156" spans="1:5" x14ac:dyDescent="0.25">
      <c r="A156" s="16"/>
      <c r="B156" s="17"/>
      <c r="C156" s="18"/>
      <c r="D156" s="20" t="s">
        <v>326</v>
      </c>
      <c r="E156" s="6">
        <v>39735.440000000002</v>
      </c>
    </row>
    <row r="157" spans="1:5" x14ac:dyDescent="0.25">
      <c r="A157" s="15" t="s">
        <v>349</v>
      </c>
      <c r="B157" s="17"/>
      <c r="C157" s="18"/>
      <c r="D157" s="18"/>
      <c r="E157" s="18"/>
    </row>
    <row r="158" spans="1:5" x14ac:dyDescent="0.25">
      <c r="A158" s="16" t="s">
        <v>350</v>
      </c>
      <c r="B158" s="17" t="s">
        <v>351</v>
      </c>
      <c r="C158" s="18">
        <v>12.5</v>
      </c>
      <c r="D158" s="19">
        <v>36426.67</v>
      </c>
      <c r="E158" s="19">
        <v>4553.33</v>
      </c>
    </row>
    <row r="159" spans="1:5" x14ac:dyDescent="0.25">
      <c r="A159" s="16" t="s">
        <v>352</v>
      </c>
      <c r="B159" s="17" t="s">
        <v>351</v>
      </c>
      <c r="C159" s="18">
        <v>16</v>
      </c>
      <c r="D159" s="19">
        <v>36426.67</v>
      </c>
      <c r="E159" s="19">
        <v>5828.27</v>
      </c>
    </row>
    <row r="160" spans="1:5" x14ac:dyDescent="0.25">
      <c r="A160" s="16" t="s">
        <v>353</v>
      </c>
      <c r="B160" s="17" t="s">
        <v>351</v>
      </c>
      <c r="C160" s="18">
        <v>6.96</v>
      </c>
      <c r="D160" s="19">
        <v>36426.67</v>
      </c>
      <c r="E160" s="19">
        <v>2535.3000000000002</v>
      </c>
    </row>
    <row r="161" spans="1:5" x14ac:dyDescent="0.25">
      <c r="A161" s="16"/>
      <c r="B161" s="17"/>
      <c r="C161" s="18"/>
      <c r="D161" s="20" t="s">
        <v>326</v>
      </c>
      <c r="E161" s="6">
        <v>12916.9</v>
      </c>
    </row>
    <row r="162" spans="1:5" x14ac:dyDescent="0.25">
      <c r="A162" s="15" t="s">
        <v>354</v>
      </c>
      <c r="B162" s="17"/>
      <c r="C162" s="18"/>
      <c r="D162" s="18"/>
      <c r="E162" s="18"/>
    </row>
    <row r="163" spans="1:5" x14ac:dyDescent="0.25">
      <c r="A163" s="16" t="s">
        <v>355</v>
      </c>
      <c r="B163" s="17" t="s">
        <v>356</v>
      </c>
      <c r="C163" s="18">
        <v>8.3332999999999995</v>
      </c>
      <c r="D163" s="19">
        <v>39735.440000000002</v>
      </c>
      <c r="E163" s="19">
        <v>3311.27</v>
      </c>
    </row>
    <row r="164" spans="1:5" x14ac:dyDescent="0.25">
      <c r="A164" s="16" t="s">
        <v>357</v>
      </c>
      <c r="B164" s="17" t="s">
        <v>356</v>
      </c>
      <c r="C164" s="18">
        <v>3.3300000000000003E-2</v>
      </c>
      <c r="D164" s="19">
        <v>3311.27</v>
      </c>
      <c r="E164" s="19">
        <v>1.1000000000000001</v>
      </c>
    </row>
    <row r="165" spans="1:5" x14ac:dyDescent="0.25">
      <c r="A165" s="16" t="s">
        <v>358</v>
      </c>
      <c r="B165" s="17" t="s">
        <v>356</v>
      </c>
      <c r="C165" s="18">
        <v>4.1666999999999996</v>
      </c>
      <c r="D165" s="19">
        <v>36426.67</v>
      </c>
      <c r="E165" s="19">
        <v>1517.79</v>
      </c>
    </row>
    <row r="166" spans="1:5" x14ac:dyDescent="0.25">
      <c r="A166" s="16" t="s">
        <v>359</v>
      </c>
      <c r="B166" s="17" t="s">
        <v>356</v>
      </c>
      <c r="C166" s="18">
        <v>8.3332999999999995</v>
      </c>
      <c r="D166" s="19">
        <v>39735.440000000002</v>
      </c>
      <c r="E166" s="19">
        <v>3311.27</v>
      </c>
    </row>
    <row r="167" spans="1:5" x14ac:dyDescent="0.25">
      <c r="A167" s="16"/>
      <c r="B167" s="17"/>
      <c r="C167" s="18"/>
      <c r="D167" s="20" t="s">
        <v>326</v>
      </c>
      <c r="E167" s="6">
        <v>8141.43</v>
      </c>
    </row>
    <row r="168" spans="1:5" x14ac:dyDescent="0.25">
      <c r="A168" s="15" t="s">
        <v>360</v>
      </c>
      <c r="B168" s="17"/>
      <c r="C168" s="18"/>
      <c r="D168" s="18"/>
      <c r="E168" s="18"/>
    </row>
    <row r="169" spans="1:5" x14ac:dyDescent="0.25">
      <c r="A169" s="16" t="s">
        <v>361</v>
      </c>
      <c r="B169" s="17" t="s">
        <v>351</v>
      </c>
      <c r="C169" s="18">
        <v>4</v>
      </c>
      <c r="D169" s="19">
        <v>36426.67</v>
      </c>
      <c r="E169" s="19">
        <v>1457.07</v>
      </c>
    </row>
    <row r="170" spans="1:5" x14ac:dyDescent="0.25">
      <c r="A170" s="16" t="s">
        <v>362</v>
      </c>
      <c r="B170" s="17" t="s">
        <v>351</v>
      </c>
      <c r="C170" s="18">
        <v>3</v>
      </c>
      <c r="D170" s="19">
        <v>36426.67</v>
      </c>
      <c r="E170" s="19">
        <v>1092.8</v>
      </c>
    </row>
    <row r="171" spans="1:5" x14ac:dyDescent="0.25">
      <c r="A171" s="16" t="s">
        <v>363</v>
      </c>
      <c r="B171" s="17" t="s">
        <v>351</v>
      </c>
      <c r="C171" s="18">
        <v>2</v>
      </c>
      <c r="D171" s="19">
        <v>36426.67</v>
      </c>
      <c r="E171" s="19">
        <v>728.53</v>
      </c>
    </row>
    <row r="172" spans="1:5" x14ac:dyDescent="0.25">
      <c r="A172" s="16"/>
      <c r="B172" s="17"/>
      <c r="C172" s="18"/>
      <c r="D172" s="20" t="s">
        <v>326</v>
      </c>
      <c r="E172" s="6">
        <v>3278.4</v>
      </c>
    </row>
    <row r="173" spans="1:5" x14ac:dyDescent="0.25">
      <c r="A173" s="15" t="s">
        <v>364</v>
      </c>
      <c r="B173" s="17"/>
      <c r="C173" s="18"/>
      <c r="D173" s="18"/>
      <c r="E173" s="18"/>
    </row>
    <row r="174" spans="1:5" x14ac:dyDescent="0.25">
      <c r="A174" s="16" t="s">
        <v>365</v>
      </c>
      <c r="B174" s="17" t="s">
        <v>12</v>
      </c>
      <c r="C174" s="18">
        <v>8.3330000000000001E-3</v>
      </c>
      <c r="D174" s="19">
        <v>125126</v>
      </c>
      <c r="E174" s="19">
        <v>1042.67</v>
      </c>
    </row>
    <row r="175" spans="1:5" x14ac:dyDescent="0.25">
      <c r="A175" s="16" t="s">
        <v>366</v>
      </c>
      <c r="B175" s="17" t="s">
        <v>12</v>
      </c>
      <c r="C175" s="18">
        <v>8.3330000000000001E-3</v>
      </c>
      <c r="D175" s="19">
        <v>49528</v>
      </c>
      <c r="E175" s="19">
        <v>412.72</v>
      </c>
    </row>
    <row r="176" spans="1:5" x14ac:dyDescent="0.25">
      <c r="A176" s="16"/>
      <c r="B176" s="17"/>
      <c r="C176" s="18"/>
      <c r="D176" s="20" t="s">
        <v>326</v>
      </c>
      <c r="E176" s="6">
        <v>1455.39</v>
      </c>
    </row>
    <row r="177" spans="1:5" x14ac:dyDescent="0.25">
      <c r="A177" s="16"/>
      <c r="B177" s="17"/>
      <c r="C177" s="18"/>
      <c r="D177" s="18"/>
      <c r="E177" s="18"/>
    </row>
    <row r="178" spans="1:5" x14ac:dyDescent="0.25">
      <c r="A178" s="16"/>
      <c r="B178" s="17"/>
      <c r="C178" s="18"/>
      <c r="D178" s="20" t="s">
        <v>329</v>
      </c>
      <c r="E178" s="6">
        <v>65528</v>
      </c>
    </row>
    <row r="179" spans="1:5" x14ac:dyDescent="0.25">
      <c r="A179" s="16"/>
      <c r="B179" s="17"/>
      <c r="C179" s="18"/>
      <c r="D179" s="18"/>
      <c r="E179" s="18"/>
    </row>
    <row r="180" spans="1:5" x14ac:dyDescent="0.25">
      <c r="A180" s="16"/>
      <c r="B180" s="17"/>
      <c r="C180" s="18"/>
      <c r="D180" s="21" t="s">
        <v>367</v>
      </c>
      <c r="E180" s="22">
        <v>0.79890000000000005</v>
      </c>
    </row>
    <row r="202" spans="1:5" x14ac:dyDescent="0.25">
      <c r="A202" s="15" t="s">
        <v>372</v>
      </c>
      <c r="B202" s="4"/>
      <c r="C202" s="5"/>
      <c r="D202" s="170" t="s">
        <v>346</v>
      </c>
      <c r="E202" s="170"/>
    </row>
    <row r="203" spans="1:5" x14ac:dyDescent="0.25">
      <c r="A203" s="16" t="s">
        <v>1</v>
      </c>
      <c r="B203" s="17" t="s">
        <v>2</v>
      </c>
      <c r="C203" s="17" t="s">
        <v>320</v>
      </c>
      <c r="D203" s="17" t="s">
        <v>321</v>
      </c>
      <c r="E203" s="17" t="s">
        <v>322</v>
      </c>
    </row>
    <row r="204" spans="1:5" x14ac:dyDescent="0.25">
      <c r="A204" s="16" t="s">
        <v>373</v>
      </c>
      <c r="B204" s="17" t="s">
        <v>40</v>
      </c>
      <c r="C204" s="18">
        <v>3.3333000000000002E-2</v>
      </c>
      <c r="D204" s="19">
        <v>1242175</v>
      </c>
      <c r="E204" s="19">
        <v>41405.42</v>
      </c>
    </row>
    <row r="205" spans="1:5" x14ac:dyDescent="0.25">
      <c r="A205" s="16" t="s">
        <v>348</v>
      </c>
      <c r="B205" s="17" t="s">
        <v>40</v>
      </c>
      <c r="C205" s="18">
        <v>3.3333000000000002E-2</v>
      </c>
      <c r="D205" s="19">
        <v>99264</v>
      </c>
      <c r="E205" s="19">
        <v>3308.77</v>
      </c>
    </row>
    <row r="206" spans="1:5" x14ac:dyDescent="0.25">
      <c r="A206" s="16"/>
      <c r="B206" s="17"/>
      <c r="C206" s="18"/>
      <c r="D206" s="20" t="s">
        <v>326</v>
      </c>
      <c r="E206" s="6">
        <v>44714.19</v>
      </c>
    </row>
    <row r="207" spans="1:5" x14ac:dyDescent="0.25">
      <c r="A207" s="15" t="s">
        <v>349</v>
      </c>
      <c r="B207" s="17"/>
      <c r="C207" s="18"/>
      <c r="D207" s="18"/>
      <c r="E207" s="18"/>
    </row>
    <row r="208" spans="1:5" x14ac:dyDescent="0.25">
      <c r="A208" s="16" t="s">
        <v>350</v>
      </c>
      <c r="B208" s="17" t="s">
        <v>351</v>
      </c>
      <c r="C208" s="18">
        <v>12.5</v>
      </c>
      <c r="D208" s="19">
        <v>41405.42</v>
      </c>
      <c r="E208" s="19">
        <v>5175.68</v>
      </c>
    </row>
    <row r="209" spans="1:5" x14ac:dyDescent="0.25">
      <c r="A209" s="16" t="s">
        <v>352</v>
      </c>
      <c r="B209" s="17" t="s">
        <v>351</v>
      </c>
      <c r="C209" s="18">
        <v>16</v>
      </c>
      <c r="D209" s="19">
        <v>41405.42</v>
      </c>
      <c r="E209" s="19">
        <v>6624.87</v>
      </c>
    </row>
    <row r="210" spans="1:5" x14ac:dyDescent="0.25">
      <c r="A210" s="16" t="s">
        <v>353</v>
      </c>
      <c r="B210" s="17" t="s">
        <v>351</v>
      </c>
      <c r="C210" s="18">
        <v>6.96</v>
      </c>
      <c r="D210" s="19">
        <v>41405.42</v>
      </c>
      <c r="E210" s="19">
        <v>2881.82</v>
      </c>
    </row>
    <row r="211" spans="1:5" x14ac:dyDescent="0.25">
      <c r="A211" s="16"/>
      <c r="B211" s="17"/>
      <c r="C211" s="18"/>
      <c r="D211" s="20" t="s">
        <v>326</v>
      </c>
      <c r="E211" s="6">
        <v>14682.37</v>
      </c>
    </row>
    <row r="212" spans="1:5" x14ac:dyDescent="0.25">
      <c r="A212" s="15" t="s">
        <v>354</v>
      </c>
      <c r="B212" s="17"/>
      <c r="C212" s="18"/>
      <c r="D212" s="18"/>
      <c r="E212" s="18"/>
    </row>
    <row r="213" spans="1:5" x14ac:dyDescent="0.25">
      <c r="A213" s="16" t="s">
        <v>355</v>
      </c>
      <c r="B213" s="17" t="s">
        <v>356</v>
      </c>
      <c r="C213" s="18">
        <v>8.3332999999999995</v>
      </c>
      <c r="D213" s="19">
        <v>44714.19</v>
      </c>
      <c r="E213" s="19">
        <v>3726.17</v>
      </c>
    </row>
    <row r="214" spans="1:5" x14ac:dyDescent="0.25">
      <c r="A214" s="16" t="s">
        <v>357</v>
      </c>
      <c r="B214" s="17" t="s">
        <v>356</v>
      </c>
      <c r="C214" s="18">
        <v>3.3300000000000003E-2</v>
      </c>
      <c r="D214" s="19">
        <v>3726.17</v>
      </c>
      <c r="E214" s="19">
        <v>1.24</v>
      </c>
    </row>
    <row r="215" spans="1:5" x14ac:dyDescent="0.25">
      <c r="A215" s="16" t="s">
        <v>358</v>
      </c>
      <c r="B215" s="17" t="s">
        <v>356</v>
      </c>
      <c r="C215" s="18">
        <v>4.1666999999999996</v>
      </c>
      <c r="D215" s="19">
        <v>41405.42</v>
      </c>
      <c r="E215" s="19">
        <v>1725.24</v>
      </c>
    </row>
    <row r="216" spans="1:5" x14ac:dyDescent="0.25">
      <c r="A216" s="16" t="s">
        <v>359</v>
      </c>
      <c r="B216" s="17" t="s">
        <v>356</v>
      </c>
      <c r="C216" s="18">
        <v>8.3332999999999995</v>
      </c>
      <c r="D216" s="19">
        <v>44714.19</v>
      </c>
      <c r="E216" s="19">
        <v>3726.17</v>
      </c>
    </row>
    <row r="217" spans="1:5" x14ac:dyDescent="0.25">
      <c r="A217" s="16"/>
      <c r="B217" s="17"/>
      <c r="C217" s="18"/>
      <c r="D217" s="20" t="s">
        <v>326</v>
      </c>
      <c r="E217" s="6">
        <v>9178.82</v>
      </c>
    </row>
    <row r="218" spans="1:5" x14ac:dyDescent="0.25">
      <c r="A218" s="15" t="s">
        <v>360</v>
      </c>
      <c r="B218" s="17"/>
      <c r="C218" s="18"/>
      <c r="D218" s="18"/>
      <c r="E218" s="18"/>
    </row>
    <row r="219" spans="1:5" x14ac:dyDescent="0.25">
      <c r="A219" s="16" t="s">
        <v>361</v>
      </c>
      <c r="B219" s="17" t="s">
        <v>351</v>
      </c>
      <c r="C219" s="18">
        <v>4</v>
      </c>
      <c r="D219" s="19">
        <v>41405.42</v>
      </c>
      <c r="E219" s="19">
        <v>1656.22</v>
      </c>
    </row>
    <row r="220" spans="1:5" x14ac:dyDescent="0.25">
      <c r="A220" s="16" t="s">
        <v>362</v>
      </c>
      <c r="B220" s="17" t="s">
        <v>351</v>
      </c>
      <c r="C220" s="18">
        <v>3</v>
      </c>
      <c r="D220" s="19">
        <v>41405.42</v>
      </c>
      <c r="E220" s="19">
        <v>1242.1600000000001</v>
      </c>
    </row>
    <row r="221" spans="1:5" x14ac:dyDescent="0.25">
      <c r="A221" s="16" t="s">
        <v>363</v>
      </c>
      <c r="B221" s="17" t="s">
        <v>351</v>
      </c>
      <c r="C221" s="18">
        <v>2</v>
      </c>
      <c r="D221" s="19">
        <v>41405.42</v>
      </c>
      <c r="E221" s="19">
        <v>828.11</v>
      </c>
    </row>
    <row r="222" spans="1:5" x14ac:dyDescent="0.25">
      <c r="A222" s="16"/>
      <c r="B222" s="17"/>
      <c r="C222" s="18"/>
      <c r="D222" s="20" t="s">
        <v>326</v>
      </c>
      <c r="E222" s="6">
        <v>3726.49</v>
      </c>
    </row>
    <row r="223" spans="1:5" x14ac:dyDescent="0.25">
      <c r="A223" s="15" t="s">
        <v>364</v>
      </c>
      <c r="B223" s="17"/>
      <c r="C223" s="18"/>
      <c r="D223" s="18"/>
      <c r="E223" s="18"/>
    </row>
    <row r="224" spans="1:5" x14ac:dyDescent="0.25">
      <c r="A224" s="16" t="s">
        <v>365</v>
      </c>
      <c r="B224" s="17" t="s">
        <v>12</v>
      </c>
      <c r="C224" s="18">
        <v>8.3330000000000001E-3</v>
      </c>
      <c r="D224" s="19">
        <v>125126</v>
      </c>
      <c r="E224" s="19">
        <v>1042.67</v>
      </c>
    </row>
    <row r="225" spans="1:5" x14ac:dyDescent="0.25">
      <c r="A225" s="16" t="s">
        <v>366</v>
      </c>
      <c r="B225" s="17" t="s">
        <v>12</v>
      </c>
      <c r="C225" s="18">
        <v>8.3330000000000001E-3</v>
      </c>
      <c r="D225" s="19">
        <v>49528</v>
      </c>
      <c r="E225" s="19">
        <v>412.72</v>
      </c>
    </row>
    <row r="226" spans="1:5" x14ac:dyDescent="0.25">
      <c r="A226" s="16"/>
      <c r="B226" s="17"/>
      <c r="C226" s="18"/>
      <c r="D226" s="20" t="s">
        <v>326</v>
      </c>
      <c r="E226" s="6">
        <v>1455.39</v>
      </c>
    </row>
    <row r="227" spans="1:5" x14ac:dyDescent="0.25">
      <c r="A227" s="16"/>
      <c r="B227" s="17"/>
      <c r="C227" s="18"/>
      <c r="D227" s="18"/>
      <c r="E227" s="18"/>
    </row>
    <row r="228" spans="1:5" x14ac:dyDescent="0.25">
      <c r="A228" s="16"/>
      <c r="B228" s="17"/>
      <c r="C228" s="18"/>
      <c r="D228" s="20" t="s">
        <v>329</v>
      </c>
      <c r="E228" s="6">
        <v>73757</v>
      </c>
    </row>
    <row r="229" spans="1:5" x14ac:dyDescent="0.25">
      <c r="A229" s="16"/>
      <c r="B229" s="17"/>
      <c r="C229" s="18"/>
      <c r="D229" s="18"/>
      <c r="E229" s="18"/>
    </row>
    <row r="230" spans="1:5" x14ac:dyDescent="0.25">
      <c r="A230" s="16"/>
      <c r="B230" s="17"/>
      <c r="C230" s="18"/>
      <c r="D230" s="21" t="s">
        <v>367</v>
      </c>
      <c r="E230" s="22">
        <v>0.78129999999999999</v>
      </c>
    </row>
    <row r="252" spans="1:5" x14ac:dyDescent="0.25">
      <c r="A252" s="15" t="s">
        <v>374</v>
      </c>
      <c r="B252" s="4"/>
      <c r="C252" s="5"/>
      <c r="D252" s="170" t="s">
        <v>346</v>
      </c>
      <c r="E252" s="170"/>
    </row>
    <row r="253" spans="1:5" x14ac:dyDescent="0.25">
      <c r="A253" s="16" t="s">
        <v>1</v>
      </c>
      <c r="B253" s="17" t="s">
        <v>2</v>
      </c>
      <c r="C253" s="17" t="s">
        <v>320</v>
      </c>
      <c r="D253" s="17" t="s">
        <v>321</v>
      </c>
      <c r="E253" s="17" t="s">
        <v>322</v>
      </c>
    </row>
    <row r="254" spans="1:5" x14ac:dyDescent="0.25">
      <c r="A254" s="16" t="s">
        <v>375</v>
      </c>
      <c r="B254" s="17" t="s">
        <v>40</v>
      </c>
      <c r="C254" s="18">
        <v>3.3333000000000002E-2</v>
      </c>
      <c r="D254" s="19">
        <v>1242175</v>
      </c>
      <c r="E254" s="19">
        <v>41405.42</v>
      </c>
    </row>
    <row r="255" spans="1:5" x14ac:dyDescent="0.25">
      <c r="A255" s="16" t="s">
        <v>348</v>
      </c>
      <c r="B255" s="17" t="s">
        <v>40</v>
      </c>
      <c r="C255" s="18">
        <v>3.3333000000000002E-2</v>
      </c>
      <c r="D255" s="19">
        <v>99264</v>
      </c>
      <c r="E255" s="19">
        <v>3308.77</v>
      </c>
    </row>
    <row r="256" spans="1:5" x14ac:dyDescent="0.25">
      <c r="A256" s="16"/>
      <c r="B256" s="17"/>
      <c r="C256" s="18"/>
      <c r="D256" s="20" t="s">
        <v>326</v>
      </c>
      <c r="E256" s="6">
        <v>44714.19</v>
      </c>
    </row>
    <row r="257" spans="1:5" x14ac:dyDescent="0.25">
      <c r="A257" s="15" t="s">
        <v>349</v>
      </c>
      <c r="B257" s="17"/>
      <c r="C257" s="18"/>
      <c r="D257" s="18"/>
      <c r="E257" s="18"/>
    </row>
    <row r="258" spans="1:5" x14ac:dyDescent="0.25">
      <c r="A258" s="16" t="s">
        <v>350</v>
      </c>
      <c r="B258" s="17" t="s">
        <v>351</v>
      </c>
      <c r="C258" s="18">
        <v>12.5</v>
      </c>
      <c r="D258" s="19">
        <v>41405.42</v>
      </c>
      <c r="E258" s="19">
        <v>5175.68</v>
      </c>
    </row>
    <row r="259" spans="1:5" x14ac:dyDescent="0.25">
      <c r="A259" s="16" t="s">
        <v>352</v>
      </c>
      <c r="B259" s="17" t="s">
        <v>351</v>
      </c>
      <c r="C259" s="18">
        <v>16</v>
      </c>
      <c r="D259" s="19">
        <v>41405.42</v>
      </c>
      <c r="E259" s="19">
        <v>6624.87</v>
      </c>
    </row>
    <row r="260" spans="1:5" x14ac:dyDescent="0.25">
      <c r="A260" s="16" t="s">
        <v>353</v>
      </c>
      <c r="B260" s="17" t="s">
        <v>351</v>
      </c>
      <c r="C260" s="18">
        <v>6.96</v>
      </c>
      <c r="D260" s="19">
        <v>41405.42</v>
      </c>
      <c r="E260" s="19">
        <v>2881.82</v>
      </c>
    </row>
    <row r="261" spans="1:5" x14ac:dyDescent="0.25">
      <c r="A261" s="16"/>
      <c r="B261" s="17"/>
      <c r="C261" s="18"/>
      <c r="D261" s="20" t="s">
        <v>326</v>
      </c>
      <c r="E261" s="6">
        <v>14682.37</v>
      </c>
    </row>
    <row r="262" spans="1:5" x14ac:dyDescent="0.25">
      <c r="A262" s="15" t="s">
        <v>354</v>
      </c>
      <c r="B262" s="17"/>
      <c r="C262" s="18"/>
      <c r="D262" s="18"/>
      <c r="E262" s="18"/>
    </row>
    <row r="263" spans="1:5" x14ac:dyDescent="0.25">
      <c r="A263" s="16" t="s">
        <v>355</v>
      </c>
      <c r="B263" s="17" t="s">
        <v>356</v>
      </c>
      <c r="C263" s="18">
        <v>8.3332999999999995</v>
      </c>
      <c r="D263" s="19">
        <v>44714.19</v>
      </c>
      <c r="E263" s="19">
        <v>3726.17</v>
      </c>
    </row>
    <row r="264" spans="1:5" x14ac:dyDescent="0.25">
      <c r="A264" s="16" t="s">
        <v>357</v>
      </c>
      <c r="B264" s="17" t="s">
        <v>356</v>
      </c>
      <c r="C264" s="18">
        <v>3.3300000000000003E-2</v>
      </c>
      <c r="D264" s="19">
        <v>3726.17</v>
      </c>
      <c r="E264" s="19">
        <v>1.24</v>
      </c>
    </row>
    <row r="265" spans="1:5" x14ac:dyDescent="0.25">
      <c r="A265" s="16" t="s">
        <v>358</v>
      </c>
      <c r="B265" s="17" t="s">
        <v>356</v>
      </c>
      <c r="C265" s="18">
        <v>4.1666999999999996</v>
      </c>
      <c r="D265" s="19">
        <v>41405.42</v>
      </c>
      <c r="E265" s="19">
        <v>1725.24</v>
      </c>
    </row>
    <row r="266" spans="1:5" x14ac:dyDescent="0.25">
      <c r="A266" s="16" t="s">
        <v>359</v>
      </c>
      <c r="B266" s="17" t="s">
        <v>356</v>
      </c>
      <c r="C266" s="18">
        <v>8.3332999999999995</v>
      </c>
      <c r="D266" s="19">
        <v>44714.19</v>
      </c>
      <c r="E266" s="19">
        <v>3726.17</v>
      </c>
    </row>
    <row r="267" spans="1:5" x14ac:dyDescent="0.25">
      <c r="A267" s="16"/>
      <c r="B267" s="17"/>
      <c r="C267" s="18"/>
      <c r="D267" s="20" t="s">
        <v>326</v>
      </c>
      <c r="E267" s="6">
        <v>9178.82</v>
      </c>
    </row>
    <row r="268" spans="1:5" x14ac:dyDescent="0.25">
      <c r="A268" s="15" t="s">
        <v>360</v>
      </c>
      <c r="B268" s="17"/>
      <c r="C268" s="18"/>
      <c r="D268" s="18"/>
      <c r="E268" s="18"/>
    </row>
    <row r="269" spans="1:5" x14ac:dyDescent="0.25">
      <c r="A269" s="16" t="s">
        <v>361</v>
      </c>
      <c r="B269" s="17" t="s">
        <v>351</v>
      </c>
      <c r="C269" s="18">
        <v>4</v>
      </c>
      <c r="D269" s="19">
        <v>41405.42</v>
      </c>
      <c r="E269" s="19">
        <v>1656.22</v>
      </c>
    </row>
    <row r="270" spans="1:5" x14ac:dyDescent="0.25">
      <c r="A270" s="16" t="s">
        <v>362</v>
      </c>
      <c r="B270" s="17" t="s">
        <v>351</v>
      </c>
      <c r="C270" s="18">
        <v>3</v>
      </c>
      <c r="D270" s="19">
        <v>41405.42</v>
      </c>
      <c r="E270" s="19">
        <v>1242.1600000000001</v>
      </c>
    </row>
    <row r="271" spans="1:5" x14ac:dyDescent="0.25">
      <c r="A271" s="16" t="s">
        <v>363</v>
      </c>
      <c r="B271" s="17" t="s">
        <v>351</v>
      </c>
      <c r="C271" s="18">
        <v>2</v>
      </c>
      <c r="D271" s="19">
        <v>41405.42</v>
      </c>
      <c r="E271" s="19">
        <v>828.11</v>
      </c>
    </row>
    <row r="272" spans="1:5" x14ac:dyDescent="0.25">
      <c r="A272" s="16"/>
      <c r="B272" s="17"/>
      <c r="C272" s="18"/>
      <c r="D272" s="20" t="s">
        <v>326</v>
      </c>
      <c r="E272" s="6">
        <v>3726.49</v>
      </c>
    </row>
    <row r="273" spans="1:5" x14ac:dyDescent="0.25">
      <c r="A273" s="15" t="s">
        <v>364</v>
      </c>
      <c r="B273" s="17"/>
      <c r="C273" s="18"/>
      <c r="D273" s="18"/>
      <c r="E273" s="18"/>
    </row>
    <row r="274" spans="1:5" x14ac:dyDescent="0.25">
      <c r="A274" s="16" t="s">
        <v>365</v>
      </c>
      <c r="B274" s="17" t="s">
        <v>12</v>
      </c>
      <c r="C274" s="18">
        <v>8.3330000000000001E-3</v>
      </c>
      <c r="D274" s="19">
        <v>125126</v>
      </c>
      <c r="E274" s="19">
        <v>1042.67</v>
      </c>
    </row>
    <row r="275" spans="1:5" x14ac:dyDescent="0.25">
      <c r="A275" s="16" t="s">
        <v>366</v>
      </c>
      <c r="B275" s="17" t="s">
        <v>12</v>
      </c>
      <c r="C275" s="18">
        <v>8.3330000000000001E-3</v>
      </c>
      <c r="D275" s="19">
        <v>49528</v>
      </c>
      <c r="E275" s="19">
        <v>412.72</v>
      </c>
    </row>
    <row r="276" spans="1:5" x14ac:dyDescent="0.25">
      <c r="A276" s="16"/>
      <c r="B276" s="17"/>
      <c r="C276" s="18"/>
      <c r="D276" s="20" t="s">
        <v>326</v>
      </c>
      <c r="E276" s="6">
        <v>1455.39</v>
      </c>
    </row>
    <row r="277" spans="1:5" x14ac:dyDescent="0.25">
      <c r="A277" s="16"/>
      <c r="B277" s="17"/>
      <c r="C277" s="18"/>
      <c r="D277" s="18"/>
      <c r="E277" s="18"/>
    </row>
    <row r="278" spans="1:5" x14ac:dyDescent="0.25">
      <c r="A278" s="16"/>
      <c r="B278" s="17"/>
      <c r="C278" s="18"/>
      <c r="D278" s="20" t="s">
        <v>329</v>
      </c>
      <c r="E278" s="6">
        <v>73757</v>
      </c>
    </row>
    <row r="279" spans="1:5" x14ac:dyDescent="0.25">
      <c r="A279" s="16"/>
      <c r="B279" s="17"/>
      <c r="C279" s="18"/>
      <c r="D279" s="18"/>
      <c r="E279" s="18"/>
    </row>
    <row r="280" spans="1:5" x14ac:dyDescent="0.25">
      <c r="A280" s="16"/>
      <c r="B280" s="17"/>
      <c r="C280" s="18"/>
      <c r="D280" s="21" t="s">
        <v>367</v>
      </c>
      <c r="E280" s="22">
        <v>0.78129999999999999</v>
      </c>
    </row>
    <row r="302" spans="1:5" x14ac:dyDescent="0.25">
      <c r="A302" s="15" t="s">
        <v>376</v>
      </c>
      <c r="B302" s="4"/>
      <c r="C302" s="5"/>
      <c r="D302" s="170" t="s">
        <v>346</v>
      </c>
      <c r="E302" s="170"/>
    </row>
    <row r="303" spans="1:5" x14ac:dyDescent="0.25">
      <c r="A303" s="16" t="s">
        <v>1</v>
      </c>
      <c r="B303" s="17" t="s">
        <v>2</v>
      </c>
      <c r="C303" s="17" t="s">
        <v>320</v>
      </c>
      <c r="D303" s="17" t="s">
        <v>321</v>
      </c>
      <c r="E303" s="17" t="s">
        <v>322</v>
      </c>
    </row>
    <row r="304" spans="1:5" x14ac:dyDescent="0.25">
      <c r="A304" s="16" t="s">
        <v>377</v>
      </c>
      <c r="B304" s="17" t="s">
        <v>40</v>
      </c>
      <c r="C304" s="18">
        <v>3.3333000000000002E-2</v>
      </c>
      <c r="D304" s="19">
        <v>1004452</v>
      </c>
      <c r="E304" s="19">
        <v>33481.4</v>
      </c>
    </row>
    <row r="305" spans="1:5" x14ac:dyDescent="0.25">
      <c r="A305" s="16" t="s">
        <v>348</v>
      </c>
      <c r="B305" s="17" t="s">
        <v>40</v>
      </c>
      <c r="C305" s="18">
        <v>3.3333000000000002E-2</v>
      </c>
      <c r="D305" s="19">
        <v>99264</v>
      </c>
      <c r="E305" s="19">
        <v>3308.77</v>
      </c>
    </row>
    <row r="306" spans="1:5" x14ac:dyDescent="0.25">
      <c r="A306" s="16"/>
      <c r="B306" s="17"/>
      <c r="C306" s="18"/>
      <c r="D306" s="20" t="s">
        <v>326</v>
      </c>
      <c r="E306" s="6">
        <v>36790.17</v>
      </c>
    </row>
    <row r="307" spans="1:5" x14ac:dyDescent="0.25">
      <c r="A307" s="15" t="s">
        <v>349</v>
      </c>
      <c r="B307" s="17"/>
      <c r="C307" s="18"/>
      <c r="D307" s="18"/>
      <c r="E307" s="18"/>
    </row>
    <row r="308" spans="1:5" x14ac:dyDescent="0.25">
      <c r="A308" s="16" t="s">
        <v>350</v>
      </c>
      <c r="B308" s="17" t="s">
        <v>351</v>
      </c>
      <c r="C308" s="18">
        <v>12.5</v>
      </c>
      <c r="D308" s="19">
        <v>33481.4</v>
      </c>
      <c r="E308" s="19">
        <v>4185.18</v>
      </c>
    </row>
    <row r="309" spans="1:5" x14ac:dyDescent="0.25">
      <c r="A309" s="16" t="s">
        <v>352</v>
      </c>
      <c r="B309" s="17" t="s">
        <v>351</v>
      </c>
      <c r="C309" s="18">
        <v>16</v>
      </c>
      <c r="D309" s="19">
        <v>33481.4</v>
      </c>
      <c r="E309" s="19">
        <v>5357.02</v>
      </c>
    </row>
    <row r="310" spans="1:5" x14ac:dyDescent="0.25">
      <c r="A310" s="16" t="s">
        <v>353</v>
      </c>
      <c r="B310" s="17" t="s">
        <v>351</v>
      </c>
      <c r="C310" s="18">
        <v>6.96</v>
      </c>
      <c r="D310" s="19">
        <v>33481.4</v>
      </c>
      <c r="E310" s="19">
        <v>2330.31</v>
      </c>
    </row>
    <row r="311" spans="1:5" x14ac:dyDescent="0.25">
      <c r="A311" s="16"/>
      <c r="B311" s="17"/>
      <c r="C311" s="18"/>
      <c r="D311" s="20" t="s">
        <v>326</v>
      </c>
      <c r="E311" s="6">
        <v>11872.51</v>
      </c>
    </row>
    <row r="312" spans="1:5" x14ac:dyDescent="0.25">
      <c r="A312" s="15" t="s">
        <v>354</v>
      </c>
      <c r="B312" s="17"/>
      <c r="C312" s="18"/>
      <c r="D312" s="18"/>
      <c r="E312" s="18"/>
    </row>
    <row r="313" spans="1:5" x14ac:dyDescent="0.25">
      <c r="A313" s="16" t="s">
        <v>355</v>
      </c>
      <c r="B313" s="17" t="s">
        <v>356</v>
      </c>
      <c r="C313" s="18">
        <v>8.3332999999999995</v>
      </c>
      <c r="D313" s="19">
        <v>36790.17</v>
      </c>
      <c r="E313" s="19">
        <v>3065.84</v>
      </c>
    </row>
    <row r="314" spans="1:5" x14ac:dyDescent="0.25">
      <c r="A314" s="16" t="s">
        <v>357</v>
      </c>
      <c r="B314" s="17" t="s">
        <v>356</v>
      </c>
      <c r="C314" s="18">
        <v>3.3300000000000003E-2</v>
      </c>
      <c r="D314" s="19">
        <v>3065.84</v>
      </c>
      <c r="E314" s="19">
        <v>1.02</v>
      </c>
    </row>
    <row r="315" spans="1:5" x14ac:dyDescent="0.25">
      <c r="A315" s="16" t="s">
        <v>358</v>
      </c>
      <c r="B315" s="17" t="s">
        <v>356</v>
      </c>
      <c r="C315" s="18">
        <v>4.1666999999999996</v>
      </c>
      <c r="D315" s="19">
        <v>33481.4</v>
      </c>
      <c r="E315" s="19">
        <v>1395.07</v>
      </c>
    </row>
    <row r="316" spans="1:5" x14ac:dyDescent="0.25">
      <c r="A316" s="16" t="s">
        <v>359</v>
      </c>
      <c r="B316" s="17" t="s">
        <v>356</v>
      </c>
      <c r="C316" s="18">
        <v>8.3332999999999995</v>
      </c>
      <c r="D316" s="19">
        <v>36790.17</v>
      </c>
      <c r="E316" s="19">
        <v>3065.84</v>
      </c>
    </row>
    <row r="317" spans="1:5" x14ac:dyDescent="0.25">
      <c r="A317" s="16"/>
      <c r="B317" s="17"/>
      <c r="C317" s="18"/>
      <c r="D317" s="20" t="s">
        <v>326</v>
      </c>
      <c r="E317" s="6">
        <v>7527.77</v>
      </c>
    </row>
    <row r="318" spans="1:5" x14ac:dyDescent="0.25">
      <c r="A318" s="15" t="s">
        <v>360</v>
      </c>
      <c r="B318" s="17"/>
      <c r="C318" s="18"/>
      <c r="D318" s="18"/>
      <c r="E318" s="18"/>
    </row>
    <row r="319" spans="1:5" x14ac:dyDescent="0.25">
      <c r="A319" s="16" t="s">
        <v>361</v>
      </c>
      <c r="B319" s="17" t="s">
        <v>351</v>
      </c>
      <c r="C319" s="18">
        <v>4</v>
      </c>
      <c r="D319" s="19">
        <v>33481.4</v>
      </c>
      <c r="E319" s="19">
        <v>1339.26</v>
      </c>
    </row>
    <row r="320" spans="1:5" x14ac:dyDescent="0.25">
      <c r="A320" s="16" t="s">
        <v>362</v>
      </c>
      <c r="B320" s="17" t="s">
        <v>351</v>
      </c>
      <c r="C320" s="18">
        <v>3</v>
      </c>
      <c r="D320" s="19">
        <v>33481.4</v>
      </c>
      <c r="E320" s="19">
        <v>1004.44</v>
      </c>
    </row>
    <row r="321" spans="1:5" x14ac:dyDescent="0.25">
      <c r="A321" s="16" t="s">
        <v>363</v>
      </c>
      <c r="B321" s="17" t="s">
        <v>351</v>
      </c>
      <c r="C321" s="18">
        <v>2</v>
      </c>
      <c r="D321" s="19">
        <v>33481.4</v>
      </c>
      <c r="E321" s="19">
        <v>669.63</v>
      </c>
    </row>
    <row r="322" spans="1:5" x14ac:dyDescent="0.25">
      <c r="A322" s="16"/>
      <c r="B322" s="17"/>
      <c r="C322" s="18"/>
      <c r="D322" s="20" t="s">
        <v>326</v>
      </c>
      <c r="E322" s="6">
        <v>3013.33</v>
      </c>
    </row>
    <row r="323" spans="1:5" x14ac:dyDescent="0.25">
      <c r="A323" s="15" t="s">
        <v>364</v>
      </c>
      <c r="B323" s="17"/>
      <c r="C323" s="18"/>
      <c r="D323" s="18"/>
      <c r="E323" s="18"/>
    </row>
    <row r="324" spans="1:5" x14ac:dyDescent="0.25">
      <c r="A324" s="16" t="s">
        <v>365</v>
      </c>
      <c r="B324" s="17" t="s">
        <v>12</v>
      </c>
      <c r="C324" s="18">
        <v>8.3330000000000001E-3</v>
      </c>
      <c r="D324" s="19">
        <v>125126</v>
      </c>
      <c r="E324" s="19">
        <v>1042.67</v>
      </c>
    </row>
    <row r="325" spans="1:5" x14ac:dyDescent="0.25">
      <c r="A325" s="16" t="s">
        <v>366</v>
      </c>
      <c r="B325" s="17" t="s">
        <v>12</v>
      </c>
      <c r="C325" s="18">
        <v>8.3330000000000001E-3</v>
      </c>
      <c r="D325" s="19">
        <v>49528</v>
      </c>
      <c r="E325" s="19">
        <v>412.72</v>
      </c>
    </row>
    <row r="326" spans="1:5" x14ac:dyDescent="0.25">
      <c r="A326" s="16"/>
      <c r="B326" s="17"/>
      <c r="C326" s="18"/>
      <c r="D326" s="20" t="s">
        <v>326</v>
      </c>
      <c r="E326" s="6">
        <v>1455.39</v>
      </c>
    </row>
    <row r="327" spans="1:5" x14ac:dyDescent="0.25">
      <c r="A327" s="16"/>
      <c r="B327" s="17"/>
      <c r="C327" s="18"/>
      <c r="D327" s="18"/>
      <c r="E327" s="18"/>
    </row>
    <row r="328" spans="1:5" x14ac:dyDescent="0.25">
      <c r="A328" s="16"/>
      <c r="B328" s="17"/>
      <c r="C328" s="18"/>
      <c r="D328" s="20" t="s">
        <v>329</v>
      </c>
      <c r="E328" s="6">
        <v>60659</v>
      </c>
    </row>
    <row r="329" spans="1:5" x14ac:dyDescent="0.25">
      <c r="A329" s="16"/>
      <c r="B329" s="17"/>
      <c r="C329" s="18"/>
      <c r="D329" s="18"/>
      <c r="E329" s="18"/>
    </row>
    <row r="330" spans="1:5" x14ac:dyDescent="0.25">
      <c r="A330" s="16"/>
      <c r="B330" s="17"/>
      <c r="C330" s="18"/>
      <c r="D330" s="21" t="s">
        <v>367</v>
      </c>
      <c r="E330" s="22">
        <v>0.81169999999999998</v>
      </c>
    </row>
    <row r="352" spans="1:5" x14ac:dyDescent="0.25">
      <c r="A352" s="15" t="s">
        <v>378</v>
      </c>
      <c r="B352" s="4"/>
      <c r="C352" s="5"/>
      <c r="D352" s="170" t="s">
        <v>346</v>
      </c>
      <c r="E352" s="170"/>
    </row>
    <row r="353" spans="1:5" x14ac:dyDescent="0.25">
      <c r="A353" s="16" t="s">
        <v>1</v>
      </c>
      <c r="B353" s="17" t="s">
        <v>2</v>
      </c>
      <c r="C353" s="17" t="s">
        <v>320</v>
      </c>
      <c r="D353" s="17" t="s">
        <v>321</v>
      </c>
      <c r="E353" s="17" t="s">
        <v>322</v>
      </c>
    </row>
    <row r="354" spans="1:5" x14ac:dyDescent="0.25">
      <c r="A354" s="16" t="s">
        <v>379</v>
      </c>
      <c r="B354" s="17" t="s">
        <v>40</v>
      </c>
      <c r="C354" s="18">
        <v>3.3333000000000002E-2</v>
      </c>
      <c r="D354" s="19">
        <v>1086765</v>
      </c>
      <c r="E354" s="19">
        <v>36225.14</v>
      </c>
    </row>
    <row r="355" spans="1:5" x14ac:dyDescent="0.25">
      <c r="A355" s="16" t="s">
        <v>348</v>
      </c>
      <c r="B355" s="17" t="s">
        <v>40</v>
      </c>
      <c r="C355" s="18">
        <v>3.3333000000000002E-2</v>
      </c>
      <c r="D355" s="19">
        <v>99264</v>
      </c>
      <c r="E355" s="19">
        <v>3308.77</v>
      </c>
    </row>
    <row r="356" spans="1:5" x14ac:dyDescent="0.25">
      <c r="A356" s="16"/>
      <c r="B356" s="17"/>
      <c r="C356" s="18"/>
      <c r="D356" s="20" t="s">
        <v>326</v>
      </c>
      <c r="E356" s="6">
        <v>39533.910000000003</v>
      </c>
    </row>
    <row r="357" spans="1:5" x14ac:dyDescent="0.25">
      <c r="A357" s="15" t="s">
        <v>349</v>
      </c>
      <c r="B357" s="17"/>
      <c r="C357" s="18"/>
      <c r="D357" s="18"/>
      <c r="E357" s="18"/>
    </row>
    <row r="358" spans="1:5" x14ac:dyDescent="0.25">
      <c r="A358" s="16" t="s">
        <v>350</v>
      </c>
      <c r="B358" s="17" t="s">
        <v>351</v>
      </c>
      <c r="C358" s="18">
        <v>12.5</v>
      </c>
      <c r="D358" s="19">
        <v>36225.14</v>
      </c>
      <c r="E358" s="19">
        <v>4528.1400000000003</v>
      </c>
    </row>
    <row r="359" spans="1:5" x14ac:dyDescent="0.25">
      <c r="A359" s="16" t="s">
        <v>352</v>
      </c>
      <c r="B359" s="17" t="s">
        <v>351</v>
      </c>
      <c r="C359" s="18">
        <v>16</v>
      </c>
      <c r="D359" s="19">
        <v>36225.14</v>
      </c>
      <c r="E359" s="19">
        <v>5796.02</v>
      </c>
    </row>
    <row r="360" spans="1:5" x14ac:dyDescent="0.25">
      <c r="A360" s="16" t="s">
        <v>353</v>
      </c>
      <c r="B360" s="17" t="s">
        <v>351</v>
      </c>
      <c r="C360" s="18">
        <v>6.96</v>
      </c>
      <c r="D360" s="19">
        <v>36225.14</v>
      </c>
      <c r="E360" s="19">
        <v>2521.27</v>
      </c>
    </row>
    <row r="361" spans="1:5" x14ac:dyDescent="0.25">
      <c r="A361" s="16"/>
      <c r="B361" s="17"/>
      <c r="C361" s="18"/>
      <c r="D361" s="20" t="s">
        <v>326</v>
      </c>
      <c r="E361" s="6">
        <v>12845.43</v>
      </c>
    </row>
    <row r="362" spans="1:5" x14ac:dyDescent="0.25">
      <c r="A362" s="15" t="s">
        <v>354</v>
      </c>
      <c r="B362" s="17"/>
      <c r="C362" s="18"/>
      <c r="D362" s="18"/>
      <c r="E362" s="18"/>
    </row>
    <row r="363" spans="1:5" x14ac:dyDescent="0.25">
      <c r="A363" s="16" t="s">
        <v>355</v>
      </c>
      <c r="B363" s="17" t="s">
        <v>356</v>
      </c>
      <c r="C363" s="18">
        <v>8.3332999999999995</v>
      </c>
      <c r="D363" s="19">
        <v>39533.910000000003</v>
      </c>
      <c r="E363" s="19">
        <v>3294.48</v>
      </c>
    </row>
    <row r="364" spans="1:5" x14ac:dyDescent="0.25">
      <c r="A364" s="16" t="s">
        <v>357</v>
      </c>
      <c r="B364" s="17" t="s">
        <v>356</v>
      </c>
      <c r="C364" s="18">
        <v>3.3300000000000003E-2</v>
      </c>
      <c r="D364" s="19">
        <v>3294.48</v>
      </c>
      <c r="E364" s="19">
        <v>1.1000000000000001</v>
      </c>
    </row>
    <row r="365" spans="1:5" x14ac:dyDescent="0.25">
      <c r="A365" s="16" t="s">
        <v>358</v>
      </c>
      <c r="B365" s="17" t="s">
        <v>356</v>
      </c>
      <c r="C365" s="18">
        <v>4.1666999999999996</v>
      </c>
      <c r="D365" s="19">
        <v>36225.14</v>
      </c>
      <c r="E365" s="19">
        <v>1509.39</v>
      </c>
    </row>
    <row r="366" spans="1:5" x14ac:dyDescent="0.25">
      <c r="A366" s="16" t="s">
        <v>359</v>
      </c>
      <c r="B366" s="17" t="s">
        <v>356</v>
      </c>
      <c r="C366" s="18">
        <v>8.3332999999999995</v>
      </c>
      <c r="D366" s="19">
        <v>39533.910000000003</v>
      </c>
      <c r="E366" s="19">
        <v>3294.48</v>
      </c>
    </row>
    <row r="367" spans="1:5" x14ac:dyDescent="0.25">
      <c r="A367" s="16"/>
      <c r="B367" s="17"/>
      <c r="C367" s="18"/>
      <c r="D367" s="20" t="s">
        <v>326</v>
      </c>
      <c r="E367" s="6">
        <v>8099.45</v>
      </c>
    </row>
    <row r="368" spans="1:5" x14ac:dyDescent="0.25">
      <c r="A368" s="15" t="s">
        <v>360</v>
      </c>
      <c r="B368" s="17"/>
      <c r="C368" s="18"/>
      <c r="D368" s="18"/>
      <c r="E368" s="18"/>
    </row>
    <row r="369" spans="1:5" x14ac:dyDescent="0.25">
      <c r="A369" s="16" t="s">
        <v>361</v>
      </c>
      <c r="B369" s="17" t="s">
        <v>351</v>
      </c>
      <c r="C369" s="18">
        <v>4</v>
      </c>
      <c r="D369" s="19">
        <v>36225.14</v>
      </c>
      <c r="E369" s="19">
        <v>1449.01</v>
      </c>
    </row>
    <row r="370" spans="1:5" x14ac:dyDescent="0.25">
      <c r="A370" s="16" t="s">
        <v>362</v>
      </c>
      <c r="B370" s="17" t="s">
        <v>351</v>
      </c>
      <c r="C370" s="18">
        <v>3</v>
      </c>
      <c r="D370" s="19">
        <v>36225.14</v>
      </c>
      <c r="E370" s="19">
        <v>1086.75</v>
      </c>
    </row>
    <row r="371" spans="1:5" x14ac:dyDescent="0.25">
      <c r="A371" s="16" t="s">
        <v>363</v>
      </c>
      <c r="B371" s="17" t="s">
        <v>351</v>
      </c>
      <c r="C371" s="18">
        <v>2</v>
      </c>
      <c r="D371" s="19">
        <v>36225.14</v>
      </c>
      <c r="E371" s="19">
        <v>724.5</v>
      </c>
    </row>
    <row r="372" spans="1:5" x14ac:dyDescent="0.25">
      <c r="A372" s="16"/>
      <c r="B372" s="17"/>
      <c r="C372" s="18"/>
      <c r="D372" s="20" t="s">
        <v>326</v>
      </c>
      <c r="E372" s="6">
        <v>3260.26</v>
      </c>
    </row>
    <row r="373" spans="1:5" x14ac:dyDescent="0.25">
      <c r="A373" s="15" t="s">
        <v>364</v>
      </c>
      <c r="B373" s="17"/>
      <c r="C373" s="18"/>
      <c r="D373" s="18"/>
      <c r="E373" s="18"/>
    </row>
    <row r="374" spans="1:5" x14ac:dyDescent="0.25">
      <c r="A374" s="16" t="s">
        <v>365</v>
      </c>
      <c r="B374" s="17" t="s">
        <v>12</v>
      </c>
      <c r="C374" s="18">
        <v>8.3330000000000001E-3</v>
      </c>
      <c r="D374" s="19">
        <v>125126</v>
      </c>
      <c r="E374" s="19">
        <v>1042.67</v>
      </c>
    </row>
    <row r="375" spans="1:5" x14ac:dyDescent="0.25">
      <c r="A375" s="16" t="s">
        <v>366</v>
      </c>
      <c r="B375" s="17" t="s">
        <v>12</v>
      </c>
      <c r="C375" s="18">
        <v>8.3330000000000001E-3</v>
      </c>
      <c r="D375" s="19">
        <v>49528</v>
      </c>
      <c r="E375" s="19">
        <v>412.72</v>
      </c>
    </row>
    <row r="376" spans="1:5" x14ac:dyDescent="0.25">
      <c r="A376" s="16"/>
      <c r="B376" s="17"/>
      <c r="C376" s="18"/>
      <c r="D376" s="20" t="s">
        <v>326</v>
      </c>
      <c r="E376" s="6">
        <v>1455.39</v>
      </c>
    </row>
    <row r="377" spans="1:5" x14ac:dyDescent="0.25">
      <c r="A377" s="16"/>
      <c r="B377" s="17"/>
      <c r="C377" s="18"/>
      <c r="D377" s="18"/>
      <c r="E377" s="18"/>
    </row>
    <row r="378" spans="1:5" x14ac:dyDescent="0.25">
      <c r="A378" s="16"/>
      <c r="B378" s="17"/>
      <c r="C378" s="18"/>
      <c r="D378" s="20" t="s">
        <v>329</v>
      </c>
      <c r="E378" s="6">
        <v>65194</v>
      </c>
    </row>
    <row r="379" spans="1:5" x14ac:dyDescent="0.25">
      <c r="A379" s="16"/>
      <c r="B379" s="17"/>
      <c r="C379" s="18"/>
      <c r="D379" s="18"/>
      <c r="E379" s="18"/>
    </row>
    <row r="380" spans="1:5" x14ac:dyDescent="0.25">
      <c r="A380" s="16"/>
      <c r="B380" s="17"/>
      <c r="C380" s="18"/>
      <c r="D380" s="21" t="s">
        <v>367</v>
      </c>
      <c r="E380" s="22">
        <v>0.79969999999999997</v>
      </c>
    </row>
    <row r="402" spans="1:5" x14ac:dyDescent="0.25">
      <c r="A402" s="15" t="s">
        <v>380</v>
      </c>
      <c r="B402" s="4"/>
      <c r="C402" s="5"/>
      <c r="D402" s="170" t="s">
        <v>346</v>
      </c>
      <c r="E402" s="170"/>
    </row>
    <row r="403" spans="1:5" x14ac:dyDescent="0.25">
      <c r="A403" s="16" t="s">
        <v>1</v>
      </c>
      <c r="B403" s="17" t="s">
        <v>2</v>
      </c>
      <c r="C403" s="17" t="s">
        <v>320</v>
      </c>
      <c r="D403" s="17" t="s">
        <v>321</v>
      </c>
      <c r="E403" s="17" t="s">
        <v>322</v>
      </c>
    </row>
    <row r="404" spans="1:5" x14ac:dyDescent="0.25">
      <c r="A404" s="16" t="s">
        <v>381</v>
      </c>
      <c r="B404" s="17" t="s">
        <v>40</v>
      </c>
      <c r="C404" s="18">
        <v>3.3333000000000002E-2</v>
      </c>
      <c r="D404" s="19">
        <v>1242175</v>
      </c>
      <c r="E404" s="19">
        <v>41405.42</v>
      </c>
    </row>
    <row r="405" spans="1:5" x14ac:dyDescent="0.25">
      <c r="A405" s="16" t="s">
        <v>348</v>
      </c>
      <c r="B405" s="17" t="s">
        <v>40</v>
      </c>
      <c r="C405" s="18">
        <v>3.3333000000000002E-2</v>
      </c>
      <c r="D405" s="19">
        <v>99264</v>
      </c>
      <c r="E405" s="19">
        <v>3308.77</v>
      </c>
    </row>
    <row r="406" spans="1:5" x14ac:dyDescent="0.25">
      <c r="A406" s="16"/>
      <c r="B406" s="17"/>
      <c r="C406" s="18"/>
      <c r="D406" s="20" t="s">
        <v>326</v>
      </c>
      <c r="E406" s="6">
        <v>44714.19</v>
      </c>
    </row>
    <row r="407" spans="1:5" x14ac:dyDescent="0.25">
      <c r="A407" s="15" t="s">
        <v>349</v>
      </c>
      <c r="B407" s="17"/>
      <c r="C407" s="18"/>
      <c r="D407" s="18"/>
      <c r="E407" s="18"/>
    </row>
    <row r="408" spans="1:5" x14ac:dyDescent="0.25">
      <c r="A408" s="16" t="s">
        <v>350</v>
      </c>
      <c r="B408" s="17" t="s">
        <v>351</v>
      </c>
      <c r="C408" s="18">
        <v>12.5</v>
      </c>
      <c r="D408" s="19">
        <v>41405.42</v>
      </c>
      <c r="E408" s="19">
        <v>5175.68</v>
      </c>
    </row>
    <row r="409" spans="1:5" x14ac:dyDescent="0.25">
      <c r="A409" s="16" t="s">
        <v>352</v>
      </c>
      <c r="B409" s="17" t="s">
        <v>351</v>
      </c>
      <c r="C409" s="18">
        <v>16</v>
      </c>
      <c r="D409" s="19">
        <v>41405.42</v>
      </c>
      <c r="E409" s="19">
        <v>6624.87</v>
      </c>
    </row>
    <row r="410" spans="1:5" x14ac:dyDescent="0.25">
      <c r="A410" s="16" t="s">
        <v>353</v>
      </c>
      <c r="B410" s="17" t="s">
        <v>351</v>
      </c>
      <c r="C410" s="18">
        <v>6.96</v>
      </c>
      <c r="D410" s="19">
        <v>41405.42</v>
      </c>
      <c r="E410" s="19">
        <v>2881.82</v>
      </c>
    </row>
    <row r="411" spans="1:5" x14ac:dyDescent="0.25">
      <c r="A411" s="16"/>
      <c r="B411" s="17"/>
      <c r="C411" s="18"/>
      <c r="D411" s="20" t="s">
        <v>326</v>
      </c>
      <c r="E411" s="6">
        <v>14682.37</v>
      </c>
    </row>
    <row r="412" spans="1:5" x14ac:dyDescent="0.25">
      <c r="A412" s="15" t="s">
        <v>354</v>
      </c>
      <c r="B412" s="17"/>
      <c r="C412" s="18"/>
      <c r="D412" s="18"/>
      <c r="E412" s="18"/>
    </row>
    <row r="413" spans="1:5" x14ac:dyDescent="0.25">
      <c r="A413" s="16" t="s">
        <v>355</v>
      </c>
      <c r="B413" s="17" t="s">
        <v>356</v>
      </c>
      <c r="C413" s="18">
        <v>8.3332999999999995</v>
      </c>
      <c r="D413" s="19">
        <v>44714.19</v>
      </c>
      <c r="E413" s="19">
        <v>3726.17</v>
      </c>
    </row>
    <row r="414" spans="1:5" x14ac:dyDescent="0.25">
      <c r="A414" s="16" t="s">
        <v>357</v>
      </c>
      <c r="B414" s="17" t="s">
        <v>356</v>
      </c>
      <c r="C414" s="18">
        <v>3.3300000000000003E-2</v>
      </c>
      <c r="D414" s="19">
        <v>3726.17</v>
      </c>
      <c r="E414" s="19">
        <v>1.24</v>
      </c>
    </row>
    <row r="415" spans="1:5" x14ac:dyDescent="0.25">
      <c r="A415" s="16" t="s">
        <v>358</v>
      </c>
      <c r="B415" s="17" t="s">
        <v>356</v>
      </c>
      <c r="C415" s="18">
        <v>4.1666999999999996</v>
      </c>
      <c r="D415" s="19">
        <v>41405.42</v>
      </c>
      <c r="E415" s="19">
        <v>1725.24</v>
      </c>
    </row>
    <row r="416" spans="1:5" x14ac:dyDescent="0.25">
      <c r="A416" s="16" t="s">
        <v>359</v>
      </c>
      <c r="B416" s="17" t="s">
        <v>356</v>
      </c>
      <c r="C416" s="18">
        <v>8.3332999999999995</v>
      </c>
      <c r="D416" s="19">
        <v>44714.19</v>
      </c>
      <c r="E416" s="19">
        <v>3726.17</v>
      </c>
    </row>
    <row r="417" spans="1:5" x14ac:dyDescent="0.25">
      <c r="A417" s="16"/>
      <c r="B417" s="17"/>
      <c r="C417" s="18"/>
      <c r="D417" s="20" t="s">
        <v>326</v>
      </c>
      <c r="E417" s="6">
        <v>9178.82</v>
      </c>
    </row>
    <row r="418" spans="1:5" x14ac:dyDescent="0.25">
      <c r="A418" s="15" t="s">
        <v>360</v>
      </c>
      <c r="B418" s="17"/>
      <c r="C418" s="18"/>
      <c r="D418" s="18"/>
      <c r="E418" s="18"/>
    </row>
    <row r="419" spans="1:5" x14ac:dyDescent="0.25">
      <c r="A419" s="16" t="s">
        <v>361</v>
      </c>
      <c r="B419" s="17" t="s">
        <v>351</v>
      </c>
      <c r="C419" s="18">
        <v>4</v>
      </c>
      <c r="D419" s="19">
        <v>41405.42</v>
      </c>
      <c r="E419" s="19">
        <v>1656.22</v>
      </c>
    </row>
    <row r="420" spans="1:5" x14ac:dyDescent="0.25">
      <c r="A420" s="16" t="s">
        <v>362</v>
      </c>
      <c r="B420" s="17" t="s">
        <v>351</v>
      </c>
      <c r="C420" s="18">
        <v>3</v>
      </c>
      <c r="D420" s="19">
        <v>41405.42</v>
      </c>
      <c r="E420" s="19">
        <v>1242.1600000000001</v>
      </c>
    </row>
    <row r="421" spans="1:5" x14ac:dyDescent="0.25">
      <c r="A421" s="16" t="s">
        <v>363</v>
      </c>
      <c r="B421" s="17" t="s">
        <v>351</v>
      </c>
      <c r="C421" s="18">
        <v>2</v>
      </c>
      <c r="D421" s="19">
        <v>41405.42</v>
      </c>
      <c r="E421" s="19">
        <v>828.11</v>
      </c>
    </row>
    <row r="422" spans="1:5" x14ac:dyDescent="0.25">
      <c r="A422" s="16"/>
      <c r="B422" s="17"/>
      <c r="C422" s="18"/>
      <c r="D422" s="20" t="s">
        <v>326</v>
      </c>
      <c r="E422" s="6">
        <v>3726.49</v>
      </c>
    </row>
    <row r="423" spans="1:5" x14ac:dyDescent="0.25">
      <c r="A423" s="15" t="s">
        <v>364</v>
      </c>
      <c r="B423" s="17"/>
      <c r="C423" s="18"/>
      <c r="D423" s="18"/>
      <c r="E423" s="18"/>
    </row>
    <row r="424" spans="1:5" x14ac:dyDescent="0.25">
      <c r="A424" s="16" t="s">
        <v>365</v>
      </c>
      <c r="B424" s="17" t="s">
        <v>12</v>
      </c>
      <c r="C424" s="18">
        <v>8.3330000000000001E-3</v>
      </c>
      <c r="D424" s="19">
        <v>125126</v>
      </c>
      <c r="E424" s="19">
        <v>1042.67</v>
      </c>
    </row>
    <row r="425" spans="1:5" x14ac:dyDescent="0.25">
      <c r="A425" s="16" t="s">
        <v>382</v>
      </c>
      <c r="B425" s="17" t="s">
        <v>12</v>
      </c>
      <c r="C425" s="18">
        <v>8.3330000000000001E-3</v>
      </c>
      <c r="D425" s="19">
        <v>210742</v>
      </c>
      <c r="E425" s="19">
        <v>1756.11</v>
      </c>
    </row>
    <row r="426" spans="1:5" x14ac:dyDescent="0.25">
      <c r="A426" s="16"/>
      <c r="B426" s="17"/>
      <c r="C426" s="18"/>
      <c r="D426" s="20" t="s">
        <v>326</v>
      </c>
      <c r="E426" s="6">
        <v>2798.78</v>
      </c>
    </row>
    <row r="427" spans="1:5" x14ac:dyDescent="0.25">
      <c r="A427" s="16"/>
      <c r="B427" s="17"/>
      <c r="C427" s="18"/>
      <c r="D427" s="18"/>
      <c r="E427" s="18"/>
    </row>
    <row r="428" spans="1:5" x14ac:dyDescent="0.25">
      <c r="A428" s="16"/>
      <c r="B428" s="17"/>
      <c r="C428" s="18"/>
      <c r="D428" s="20" t="s">
        <v>329</v>
      </c>
      <c r="E428" s="6">
        <v>75101</v>
      </c>
    </row>
    <row r="429" spans="1:5" x14ac:dyDescent="0.25">
      <c r="A429" s="16"/>
      <c r="B429" s="17"/>
      <c r="C429" s="18"/>
      <c r="D429" s="18"/>
      <c r="E429" s="18"/>
    </row>
    <row r="430" spans="1:5" x14ac:dyDescent="0.25">
      <c r="A430" s="16"/>
      <c r="B430" s="17"/>
      <c r="C430" s="18"/>
      <c r="D430" s="21" t="s">
        <v>367</v>
      </c>
      <c r="E430" s="22">
        <v>0.81379999999999997</v>
      </c>
    </row>
    <row r="431" spans="1:5" x14ac:dyDescent="0.25">
      <c r="D431" s="13"/>
      <c r="E431" s="14"/>
    </row>
    <row r="432" spans="1:5" x14ac:dyDescent="0.25">
      <c r="D432" s="13"/>
      <c r="E432" s="14"/>
    </row>
    <row r="433" spans="4:5" x14ac:dyDescent="0.25">
      <c r="D433" s="13"/>
      <c r="E433" s="14"/>
    </row>
    <row r="434" spans="4:5" x14ac:dyDescent="0.25">
      <c r="D434" s="13"/>
      <c r="E434" s="14"/>
    </row>
    <row r="435" spans="4:5" x14ac:dyDescent="0.25">
      <c r="D435" s="13"/>
      <c r="E435" s="14"/>
    </row>
    <row r="436" spans="4:5" x14ac:dyDescent="0.25">
      <c r="D436" s="13"/>
      <c r="E436" s="14"/>
    </row>
    <row r="437" spans="4:5" x14ac:dyDescent="0.25">
      <c r="D437" s="13"/>
      <c r="E437" s="14"/>
    </row>
    <row r="438" spans="4:5" x14ac:dyDescent="0.25">
      <c r="D438" s="13"/>
      <c r="E438" s="14"/>
    </row>
    <row r="439" spans="4:5" x14ac:dyDescent="0.25">
      <c r="D439" s="13"/>
      <c r="E439" s="14"/>
    </row>
    <row r="440" spans="4:5" x14ac:dyDescent="0.25">
      <c r="D440" s="13"/>
      <c r="E440" s="14"/>
    </row>
    <row r="441" spans="4:5" x14ac:dyDescent="0.25">
      <c r="D441" s="13"/>
      <c r="E441" s="14"/>
    </row>
    <row r="442" spans="4:5" x14ac:dyDescent="0.25">
      <c r="D442" s="13"/>
      <c r="E442" s="14"/>
    </row>
    <row r="443" spans="4:5" x14ac:dyDescent="0.25">
      <c r="D443" s="13"/>
      <c r="E443" s="14"/>
    </row>
    <row r="444" spans="4:5" x14ac:dyDescent="0.25">
      <c r="D444" s="13"/>
      <c r="E444" s="14"/>
    </row>
    <row r="445" spans="4:5" x14ac:dyDescent="0.25">
      <c r="D445" s="13"/>
      <c r="E445" s="14"/>
    </row>
    <row r="446" spans="4:5" x14ac:dyDescent="0.25">
      <c r="D446" s="13"/>
      <c r="E446" s="14"/>
    </row>
    <row r="447" spans="4:5" x14ac:dyDescent="0.25">
      <c r="D447" s="13"/>
      <c r="E447" s="14"/>
    </row>
    <row r="452" spans="1:5" x14ac:dyDescent="0.25">
      <c r="A452" s="15" t="s">
        <v>383</v>
      </c>
      <c r="B452" s="4"/>
      <c r="C452" s="5"/>
      <c r="D452" s="170" t="s">
        <v>346</v>
      </c>
      <c r="E452" s="170"/>
    </row>
    <row r="453" spans="1:5" x14ac:dyDescent="0.25">
      <c r="A453" s="16" t="s">
        <v>1</v>
      </c>
      <c r="B453" s="17" t="s">
        <v>2</v>
      </c>
      <c r="C453" s="17" t="s">
        <v>320</v>
      </c>
      <c r="D453" s="17" t="s">
        <v>321</v>
      </c>
      <c r="E453" s="17" t="s">
        <v>322</v>
      </c>
    </row>
    <row r="454" spans="1:5" x14ac:dyDescent="0.25">
      <c r="A454" s="16" t="s">
        <v>384</v>
      </c>
      <c r="B454" s="17" t="s">
        <v>40</v>
      </c>
      <c r="C454" s="18">
        <v>3.3333000000000002E-2</v>
      </c>
      <c r="D454" s="19">
        <v>1078004</v>
      </c>
      <c r="E454" s="19">
        <v>35933.11</v>
      </c>
    </row>
    <row r="455" spans="1:5" x14ac:dyDescent="0.25">
      <c r="A455" s="16" t="s">
        <v>348</v>
      </c>
      <c r="B455" s="17" t="s">
        <v>40</v>
      </c>
      <c r="C455" s="18">
        <v>3.3333000000000002E-2</v>
      </c>
      <c r="D455" s="19">
        <v>99264</v>
      </c>
      <c r="E455" s="19">
        <v>3308.77</v>
      </c>
    </row>
    <row r="456" spans="1:5" x14ac:dyDescent="0.25">
      <c r="A456" s="16"/>
      <c r="B456" s="17"/>
      <c r="C456" s="18"/>
      <c r="D456" s="20" t="s">
        <v>326</v>
      </c>
      <c r="E456" s="6">
        <v>39241.879999999997</v>
      </c>
    </row>
    <row r="457" spans="1:5" x14ac:dyDescent="0.25">
      <c r="A457" s="15" t="s">
        <v>349</v>
      </c>
      <c r="B457" s="17"/>
      <c r="C457" s="18"/>
      <c r="D457" s="18"/>
      <c r="E457" s="18"/>
    </row>
    <row r="458" spans="1:5" x14ac:dyDescent="0.25">
      <c r="A458" s="16" t="s">
        <v>350</v>
      </c>
      <c r="B458" s="17" t="s">
        <v>351</v>
      </c>
      <c r="C458" s="18">
        <v>12.5</v>
      </c>
      <c r="D458" s="19">
        <v>35933.11</v>
      </c>
      <c r="E458" s="19">
        <v>4491.6400000000003</v>
      </c>
    </row>
    <row r="459" spans="1:5" x14ac:dyDescent="0.25">
      <c r="A459" s="16" t="s">
        <v>352</v>
      </c>
      <c r="B459" s="17" t="s">
        <v>351</v>
      </c>
      <c r="C459" s="18">
        <v>16</v>
      </c>
      <c r="D459" s="19">
        <v>35933.11</v>
      </c>
      <c r="E459" s="19">
        <v>5749.3</v>
      </c>
    </row>
    <row r="460" spans="1:5" x14ac:dyDescent="0.25">
      <c r="A460" s="16" t="s">
        <v>353</v>
      </c>
      <c r="B460" s="17" t="s">
        <v>351</v>
      </c>
      <c r="C460" s="18">
        <v>6.96</v>
      </c>
      <c r="D460" s="19">
        <v>35933.11</v>
      </c>
      <c r="E460" s="19">
        <v>2500.94</v>
      </c>
    </row>
    <row r="461" spans="1:5" x14ac:dyDescent="0.25">
      <c r="A461" s="16"/>
      <c r="B461" s="17"/>
      <c r="C461" s="18"/>
      <c r="D461" s="20" t="s">
        <v>326</v>
      </c>
      <c r="E461" s="6">
        <v>12741.88</v>
      </c>
    </row>
    <row r="462" spans="1:5" x14ac:dyDescent="0.25">
      <c r="A462" s="15" t="s">
        <v>354</v>
      </c>
      <c r="B462" s="17"/>
      <c r="C462" s="18"/>
      <c r="D462" s="18"/>
      <c r="E462" s="18"/>
    </row>
    <row r="463" spans="1:5" x14ac:dyDescent="0.25">
      <c r="A463" s="16" t="s">
        <v>355</v>
      </c>
      <c r="B463" s="17" t="s">
        <v>356</v>
      </c>
      <c r="C463" s="18">
        <v>8.3332999999999995</v>
      </c>
      <c r="D463" s="19">
        <v>39241.879999999997</v>
      </c>
      <c r="E463" s="19">
        <v>3270.14</v>
      </c>
    </row>
    <row r="464" spans="1:5" x14ac:dyDescent="0.25">
      <c r="A464" s="16" t="s">
        <v>357</v>
      </c>
      <c r="B464" s="17" t="s">
        <v>356</v>
      </c>
      <c r="C464" s="18">
        <v>3.3300000000000003E-2</v>
      </c>
      <c r="D464" s="19">
        <v>3270.14</v>
      </c>
      <c r="E464" s="19">
        <v>1.0900000000000001</v>
      </c>
    </row>
    <row r="465" spans="1:5" x14ac:dyDescent="0.25">
      <c r="A465" s="16" t="s">
        <v>358</v>
      </c>
      <c r="B465" s="17" t="s">
        <v>356</v>
      </c>
      <c r="C465" s="18">
        <v>4.1666999999999996</v>
      </c>
      <c r="D465" s="19">
        <v>35933.11</v>
      </c>
      <c r="E465" s="19">
        <v>1497.22</v>
      </c>
    </row>
    <row r="466" spans="1:5" x14ac:dyDescent="0.25">
      <c r="A466" s="16" t="s">
        <v>359</v>
      </c>
      <c r="B466" s="17" t="s">
        <v>356</v>
      </c>
      <c r="C466" s="18">
        <v>8.3332999999999995</v>
      </c>
      <c r="D466" s="19">
        <v>39241.879999999997</v>
      </c>
      <c r="E466" s="19">
        <v>3270.14</v>
      </c>
    </row>
    <row r="467" spans="1:5" x14ac:dyDescent="0.25">
      <c r="A467" s="16"/>
      <c r="B467" s="17"/>
      <c r="C467" s="18"/>
      <c r="D467" s="20" t="s">
        <v>326</v>
      </c>
      <c r="E467" s="6">
        <v>8038.59</v>
      </c>
    </row>
    <row r="468" spans="1:5" x14ac:dyDescent="0.25">
      <c r="A468" s="15" t="s">
        <v>360</v>
      </c>
      <c r="B468" s="17"/>
      <c r="C468" s="18"/>
      <c r="D468" s="18"/>
      <c r="E468" s="18"/>
    </row>
    <row r="469" spans="1:5" x14ac:dyDescent="0.25">
      <c r="A469" s="16" t="s">
        <v>361</v>
      </c>
      <c r="B469" s="17" t="s">
        <v>351</v>
      </c>
      <c r="C469" s="18">
        <v>4</v>
      </c>
      <c r="D469" s="19">
        <v>35933.11</v>
      </c>
      <c r="E469" s="19">
        <v>1437.32</v>
      </c>
    </row>
    <row r="470" spans="1:5" x14ac:dyDescent="0.25">
      <c r="A470" s="16" t="s">
        <v>362</v>
      </c>
      <c r="B470" s="17" t="s">
        <v>351</v>
      </c>
      <c r="C470" s="18">
        <v>3</v>
      </c>
      <c r="D470" s="19">
        <v>35933.11</v>
      </c>
      <c r="E470" s="19">
        <v>1077.99</v>
      </c>
    </row>
    <row r="471" spans="1:5" x14ac:dyDescent="0.25">
      <c r="A471" s="16" t="s">
        <v>363</v>
      </c>
      <c r="B471" s="17" t="s">
        <v>351</v>
      </c>
      <c r="C471" s="18">
        <v>2</v>
      </c>
      <c r="D471" s="19">
        <v>35933.11</v>
      </c>
      <c r="E471" s="19">
        <v>718.66</v>
      </c>
    </row>
    <row r="472" spans="1:5" x14ac:dyDescent="0.25">
      <c r="A472" s="16"/>
      <c r="B472" s="17"/>
      <c r="C472" s="18"/>
      <c r="D472" s="20" t="s">
        <v>326</v>
      </c>
      <c r="E472" s="6">
        <v>3233.97</v>
      </c>
    </row>
    <row r="473" spans="1:5" x14ac:dyDescent="0.25">
      <c r="A473" s="15" t="s">
        <v>364</v>
      </c>
      <c r="B473" s="17"/>
      <c r="C473" s="18"/>
      <c r="D473" s="18"/>
      <c r="E473" s="18"/>
    </row>
    <row r="474" spans="1:5" x14ac:dyDescent="0.25">
      <c r="A474" s="16" t="s">
        <v>365</v>
      </c>
      <c r="B474" s="17" t="s">
        <v>12</v>
      </c>
      <c r="C474" s="18">
        <v>8.3330000000000001E-3</v>
      </c>
      <c r="D474" s="19">
        <v>125126</v>
      </c>
      <c r="E474" s="19">
        <v>1042.67</v>
      </c>
    </row>
    <row r="475" spans="1:5" x14ac:dyDescent="0.25">
      <c r="A475" s="16" t="s">
        <v>366</v>
      </c>
      <c r="B475" s="17" t="s">
        <v>12</v>
      </c>
      <c r="C475" s="18">
        <v>8.3330000000000001E-3</v>
      </c>
      <c r="D475" s="19">
        <v>49528</v>
      </c>
      <c r="E475" s="19">
        <v>412.72</v>
      </c>
    </row>
    <row r="476" spans="1:5" x14ac:dyDescent="0.25">
      <c r="A476" s="16"/>
      <c r="B476" s="17"/>
      <c r="C476" s="18"/>
      <c r="D476" s="20" t="s">
        <v>326</v>
      </c>
      <c r="E476" s="6">
        <v>1455.39</v>
      </c>
    </row>
    <row r="477" spans="1:5" x14ac:dyDescent="0.25">
      <c r="A477" s="16"/>
      <c r="B477" s="17"/>
      <c r="C477" s="18"/>
      <c r="D477" s="18"/>
      <c r="E477" s="18"/>
    </row>
    <row r="478" spans="1:5" x14ac:dyDescent="0.25">
      <c r="A478" s="16"/>
      <c r="B478" s="17"/>
      <c r="C478" s="18"/>
      <c r="D478" s="20" t="s">
        <v>329</v>
      </c>
      <c r="E478" s="6">
        <v>64712</v>
      </c>
    </row>
    <row r="479" spans="1:5" x14ac:dyDescent="0.25">
      <c r="A479" s="16"/>
      <c r="B479" s="17"/>
      <c r="C479" s="18"/>
      <c r="D479" s="18"/>
      <c r="E479" s="18"/>
    </row>
    <row r="480" spans="1:5" x14ac:dyDescent="0.25">
      <c r="A480" s="16"/>
      <c r="B480" s="17"/>
      <c r="C480" s="18"/>
      <c r="D480" s="21" t="s">
        <v>367</v>
      </c>
      <c r="E480" s="22">
        <v>0.80089999999999995</v>
      </c>
    </row>
    <row r="502" spans="1:5" x14ac:dyDescent="0.25">
      <c r="A502" s="15" t="s">
        <v>385</v>
      </c>
      <c r="B502" s="4"/>
      <c r="C502" s="5"/>
      <c r="D502" s="170" t="s">
        <v>346</v>
      </c>
      <c r="E502" s="170"/>
    </row>
    <row r="503" spans="1:5" x14ac:dyDescent="0.25">
      <c r="A503" s="16" t="s">
        <v>1</v>
      </c>
      <c r="B503" s="17" t="s">
        <v>2</v>
      </c>
      <c r="C503" s="17" t="s">
        <v>320</v>
      </c>
      <c r="D503" s="17" t="s">
        <v>321</v>
      </c>
      <c r="E503" s="17" t="s">
        <v>322</v>
      </c>
    </row>
    <row r="504" spans="1:5" x14ac:dyDescent="0.25">
      <c r="A504" s="16" t="s">
        <v>386</v>
      </c>
      <c r="B504" s="17" t="s">
        <v>40</v>
      </c>
      <c r="C504" s="18">
        <v>3.3333000000000002E-2</v>
      </c>
      <c r="D504" s="19">
        <v>2023098</v>
      </c>
      <c r="E504" s="19">
        <v>67435.929999999993</v>
      </c>
    </row>
    <row r="505" spans="1:5" x14ac:dyDescent="0.25">
      <c r="A505" s="16"/>
      <c r="B505" s="17"/>
      <c r="C505" s="18"/>
      <c r="D505" s="20" t="s">
        <v>326</v>
      </c>
      <c r="E505" s="6">
        <v>67435.929999999993</v>
      </c>
    </row>
    <row r="506" spans="1:5" x14ac:dyDescent="0.25">
      <c r="A506" s="15" t="s">
        <v>349</v>
      </c>
      <c r="B506" s="17"/>
      <c r="C506" s="18"/>
      <c r="D506" s="18"/>
      <c r="E506" s="18"/>
    </row>
    <row r="507" spans="1:5" x14ac:dyDescent="0.25">
      <c r="A507" s="16" t="s">
        <v>350</v>
      </c>
      <c r="B507" s="17" t="s">
        <v>351</v>
      </c>
      <c r="C507" s="18">
        <v>12.5</v>
      </c>
      <c r="D507" s="19">
        <v>67435.929999999993</v>
      </c>
      <c r="E507" s="19">
        <v>8429.49</v>
      </c>
    </row>
    <row r="508" spans="1:5" x14ac:dyDescent="0.25">
      <c r="A508" s="16" t="s">
        <v>352</v>
      </c>
      <c r="B508" s="17" t="s">
        <v>351</v>
      </c>
      <c r="C508" s="18">
        <v>16</v>
      </c>
      <c r="D508" s="19">
        <v>67435.929999999993</v>
      </c>
      <c r="E508" s="19">
        <v>10789.75</v>
      </c>
    </row>
    <row r="509" spans="1:5" x14ac:dyDescent="0.25">
      <c r="A509" s="16" t="s">
        <v>353</v>
      </c>
      <c r="B509" s="17" t="s">
        <v>351</v>
      </c>
      <c r="C509" s="18">
        <v>6.96</v>
      </c>
      <c r="D509" s="19">
        <v>67435.929999999993</v>
      </c>
      <c r="E509" s="19">
        <v>4693.54</v>
      </c>
    </row>
    <row r="510" spans="1:5" x14ac:dyDescent="0.25">
      <c r="A510" s="16"/>
      <c r="B510" s="17"/>
      <c r="C510" s="18"/>
      <c r="D510" s="20" t="s">
        <v>326</v>
      </c>
      <c r="E510" s="6">
        <v>23912.78</v>
      </c>
    </row>
    <row r="511" spans="1:5" x14ac:dyDescent="0.25">
      <c r="A511" s="15" t="s">
        <v>354</v>
      </c>
      <c r="B511" s="17"/>
      <c r="C511" s="18"/>
      <c r="D511" s="18"/>
      <c r="E511" s="18"/>
    </row>
    <row r="512" spans="1:5" x14ac:dyDescent="0.25">
      <c r="A512" s="16" t="s">
        <v>355</v>
      </c>
      <c r="B512" s="17" t="s">
        <v>356</v>
      </c>
      <c r="C512" s="18">
        <v>8.3332999999999995</v>
      </c>
      <c r="D512" s="19">
        <v>67435.929999999993</v>
      </c>
      <c r="E512" s="19">
        <v>5619.64</v>
      </c>
    </row>
    <row r="513" spans="1:5" x14ac:dyDescent="0.25">
      <c r="A513" s="16" t="s">
        <v>357</v>
      </c>
      <c r="B513" s="17" t="s">
        <v>356</v>
      </c>
      <c r="C513" s="18">
        <v>3.3300000000000003E-2</v>
      </c>
      <c r="D513" s="19">
        <v>5619.64</v>
      </c>
      <c r="E513" s="19">
        <v>1.87</v>
      </c>
    </row>
    <row r="514" spans="1:5" x14ac:dyDescent="0.25">
      <c r="A514" s="16" t="s">
        <v>358</v>
      </c>
      <c r="B514" s="17" t="s">
        <v>356</v>
      </c>
      <c r="C514" s="18">
        <v>4.1666999999999996</v>
      </c>
      <c r="D514" s="19">
        <v>67435.929999999993</v>
      </c>
      <c r="E514" s="19">
        <v>2809.85</v>
      </c>
    </row>
    <row r="515" spans="1:5" x14ac:dyDescent="0.25">
      <c r="A515" s="16" t="s">
        <v>359</v>
      </c>
      <c r="B515" s="17" t="s">
        <v>356</v>
      </c>
      <c r="C515" s="18">
        <v>8.3332999999999995</v>
      </c>
      <c r="D515" s="19">
        <v>67435.929999999993</v>
      </c>
      <c r="E515" s="19">
        <v>5619.64</v>
      </c>
    </row>
    <row r="516" spans="1:5" x14ac:dyDescent="0.25">
      <c r="A516" s="16"/>
      <c r="B516" s="17"/>
      <c r="C516" s="18"/>
      <c r="D516" s="20" t="s">
        <v>326</v>
      </c>
      <c r="E516" s="6">
        <v>14051</v>
      </c>
    </row>
    <row r="517" spans="1:5" x14ac:dyDescent="0.25">
      <c r="A517" s="15" t="s">
        <v>360</v>
      </c>
      <c r="B517" s="17"/>
      <c r="C517" s="18"/>
      <c r="D517" s="18"/>
      <c r="E517" s="18"/>
    </row>
    <row r="518" spans="1:5" x14ac:dyDescent="0.25">
      <c r="A518" s="16" t="s">
        <v>361</v>
      </c>
      <c r="B518" s="17" t="s">
        <v>351</v>
      </c>
      <c r="C518" s="18">
        <v>4</v>
      </c>
      <c r="D518" s="19">
        <v>67435.929999999993</v>
      </c>
      <c r="E518" s="19">
        <v>2697.44</v>
      </c>
    </row>
    <row r="519" spans="1:5" x14ac:dyDescent="0.25">
      <c r="A519" s="16" t="s">
        <v>362</v>
      </c>
      <c r="B519" s="17" t="s">
        <v>351</v>
      </c>
      <c r="C519" s="18">
        <v>3</v>
      </c>
      <c r="D519" s="19">
        <v>67435.929999999993</v>
      </c>
      <c r="E519" s="19">
        <v>2023.08</v>
      </c>
    </row>
    <row r="520" spans="1:5" x14ac:dyDescent="0.25">
      <c r="A520" s="16" t="s">
        <v>363</v>
      </c>
      <c r="B520" s="17" t="s">
        <v>351</v>
      </c>
      <c r="C520" s="18">
        <v>2</v>
      </c>
      <c r="D520" s="19">
        <v>67435.929999999993</v>
      </c>
      <c r="E520" s="19">
        <v>1348.72</v>
      </c>
    </row>
    <row r="521" spans="1:5" x14ac:dyDescent="0.25">
      <c r="A521" s="16"/>
      <c r="B521" s="17"/>
      <c r="C521" s="18"/>
      <c r="D521" s="20" t="s">
        <v>326</v>
      </c>
      <c r="E521" s="6">
        <v>6069.24</v>
      </c>
    </row>
    <row r="522" spans="1:5" x14ac:dyDescent="0.25">
      <c r="A522" s="15" t="s">
        <v>364</v>
      </c>
      <c r="B522" s="17"/>
      <c r="C522" s="18"/>
      <c r="D522" s="18"/>
      <c r="E522" s="18"/>
    </row>
    <row r="523" spans="1:5" x14ac:dyDescent="0.25">
      <c r="A523" s="16" t="s">
        <v>366</v>
      </c>
      <c r="B523" s="17" t="s">
        <v>12</v>
      </c>
      <c r="C523" s="18">
        <v>8.3330000000000001E-3</v>
      </c>
      <c r="D523" s="19">
        <v>49528</v>
      </c>
      <c r="E523" s="19">
        <v>412.72</v>
      </c>
    </row>
    <row r="524" spans="1:5" x14ac:dyDescent="0.25">
      <c r="A524" s="16"/>
      <c r="B524" s="17"/>
      <c r="C524" s="18"/>
      <c r="D524" s="20" t="s">
        <v>326</v>
      </c>
      <c r="E524" s="6">
        <v>412.72</v>
      </c>
    </row>
    <row r="525" spans="1:5" x14ac:dyDescent="0.25">
      <c r="A525" s="16"/>
      <c r="B525" s="17"/>
      <c r="C525" s="18"/>
      <c r="D525" s="18"/>
      <c r="E525" s="18"/>
    </row>
    <row r="526" spans="1:5" x14ac:dyDescent="0.25">
      <c r="A526" s="16"/>
      <c r="B526" s="17"/>
      <c r="C526" s="18"/>
      <c r="D526" s="20" t="s">
        <v>329</v>
      </c>
      <c r="E526" s="6">
        <v>111882</v>
      </c>
    </row>
    <row r="527" spans="1:5" x14ac:dyDescent="0.25">
      <c r="A527" s="16"/>
      <c r="B527" s="17"/>
      <c r="C527" s="18"/>
      <c r="D527" s="18"/>
      <c r="E527" s="18"/>
    </row>
    <row r="528" spans="1:5" x14ac:dyDescent="0.25">
      <c r="A528" s="16"/>
      <c r="B528" s="17"/>
      <c r="C528" s="18"/>
      <c r="D528" s="21" t="s">
        <v>367</v>
      </c>
      <c r="E528" s="22">
        <v>0.65910000000000002</v>
      </c>
    </row>
    <row r="532" spans="1:5" x14ac:dyDescent="0.25">
      <c r="A532" s="15" t="s">
        <v>387</v>
      </c>
      <c r="B532" s="4"/>
      <c r="C532" s="5"/>
      <c r="D532" s="170" t="s">
        <v>346</v>
      </c>
      <c r="E532" s="170"/>
    </row>
    <row r="533" spans="1:5" x14ac:dyDescent="0.25">
      <c r="A533" s="16" t="s">
        <v>1</v>
      </c>
      <c r="B533" s="17" t="s">
        <v>2</v>
      </c>
      <c r="C533" s="17" t="s">
        <v>320</v>
      </c>
      <c r="D533" s="17" t="s">
        <v>321</v>
      </c>
      <c r="E533" s="17" t="s">
        <v>322</v>
      </c>
    </row>
    <row r="534" spans="1:5" x14ac:dyDescent="0.25">
      <c r="A534" s="15" t="s">
        <v>388</v>
      </c>
      <c r="B534" s="17"/>
      <c r="C534" s="18"/>
      <c r="D534" s="18"/>
      <c r="E534" s="18"/>
    </row>
    <row r="535" spans="1:5" x14ac:dyDescent="0.25">
      <c r="A535" s="16" t="s">
        <v>389</v>
      </c>
      <c r="B535" s="17" t="s">
        <v>73</v>
      </c>
      <c r="C535" s="18">
        <v>1</v>
      </c>
      <c r="D535" s="19">
        <v>111882</v>
      </c>
      <c r="E535" s="19">
        <v>111882</v>
      </c>
    </row>
    <row r="536" spans="1:5" x14ac:dyDescent="0.25">
      <c r="A536" s="16" t="s">
        <v>390</v>
      </c>
      <c r="B536" s="17" t="s">
        <v>73</v>
      </c>
      <c r="C536" s="18">
        <v>2</v>
      </c>
      <c r="D536" s="19">
        <v>65528</v>
      </c>
      <c r="E536" s="19">
        <v>131056</v>
      </c>
    </row>
    <row r="537" spans="1:5" x14ac:dyDescent="0.25">
      <c r="A537" s="16"/>
      <c r="B537" s="17"/>
      <c r="C537" s="18"/>
      <c r="D537" s="20" t="s">
        <v>326</v>
      </c>
      <c r="E537" s="6">
        <v>242938</v>
      </c>
    </row>
    <row r="538" spans="1:5" x14ac:dyDescent="0.25">
      <c r="A538" s="16"/>
      <c r="B538" s="17"/>
      <c r="C538" s="18"/>
      <c r="D538" s="18"/>
      <c r="E538" s="18"/>
    </row>
    <row r="539" spans="1:5" x14ac:dyDescent="0.25">
      <c r="A539" s="16"/>
      <c r="B539" s="17"/>
      <c r="C539" s="18"/>
      <c r="D539" s="20" t="s">
        <v>329</v>
      </c>
      <c r="E539" s="6">
        <v>242938</v>
      </c>
    </row>
    <row r="543" spans="1:5" x14ac:dyDescent="0.25">
      <c r="A543" s="15" t="s">
        <v>391</v>
      </c>
      <c r="B543" s="4"/>
      <c r="C543" s="5"/>
      <c r="D543" s="170" t="s">
        <v>346</v>
      </c>
      <c r="E543" s="170"/>
    </row>
    <row r="544" spans="1:5" x14ac:dyDescent="0.25">
      <c r="A544" s="16" t="s">
        <v>1</v>
      </c>
      <c r="B544" s="17" t="s">
        <v>2</v>
      </c>
      <c r="C544" s="17" t="s">
        <v>320</v>
      </c>
      <c r="D544" s="17" t="s">
        <v>321</v>
      </c>
      <c r="E544" s="17" t="s">
        <v>322</v>
      </c>
    </row>
    <row r="545" spans="1:5" x14ac:dyDescent="0.25">
      <c r="A545" s="15" t="s">
        <v>388</v>
      </c>
      <c r="B545" s="17"/>
      <c r="C545" s="18"/>
      <c r="D545" s="18"/>
      <c r="E545" s="18"/>
    </row>
    <row r="546" spans="1:5" x14ac:dyDescent="0.25">
      <c r="A546" s="16" t="s">
        <v>392</v>
      </c>
      <c r="B546" s="17" t="s">
        <v>73</v>
      </c>
      <c r="C546" s="18">
        <v>1</v>
      </c>
      <c r="D546" s="19">
        <v>73757</v>
      </c>
      <c r="E546" s="19">
        <v>73757</v>
      </c>
    </row>
    <row r="547" spans="1:5" x14ac:dyDescent="0.25">
      <c r="A547" s="16" t="s">
        <v>393</v>
      </c>
      <c r="B547" s="17" t="s">
        <v>73</v>
      </c>
      <c r="C547" s="18">
        <v>1</v>
      </c>
      <c r="D547" s="19">
        <v>50943</v>
      </c>
      <c r="E547" s="19">
        <v>50943</v>
      </c>
    </row>
    <row r="548" spans="1:5" x14ac:dyDescent="0.25">
      <c r="A548" s="16"/>
      <c r="B548" s="17"/>
      <c r="C548" s="18"/>
      <c r="D548" s="20" t="s">
        <v>326</v>
      </c>
      <c r="E548" s="6">
        <v>124700</v>
      </c>
    </row>
    <row r="549" spans="1:5" x14ac:dyDescent="0.25">
      <c r="A549" s="16"/>
      <c r="B549" s="17"/>
      <c r="C549" s="18"/>
      <c r="D549" s="18"/>
      <c r="E549" s="18"/>
    </row>
    <row r="550" spans="1:5" x14ac:dyDescent="0.25">
      <c r="A550" s="16"/>
      <c r="B550" s="17"/>
      <c r="C550" s="18"/>
      <c r="D550" s="20" t="s">
        <v>329</v>
      </c>
      <c r="E550" s="6">
        <v>124700</v>
      </c>
    </row>
    <row r="552" spans="1:5" x14ac:dyDescent="0.25">
      <c r="A552" s="15" t="s">
        <v>394</v>
      </c>
      <c r="B552" s="4"/>
      <c r="C552" s="5"/>
      <c r="D552" s="170" t="s">
        <v>346</v>
      </c>
      <c r="E552" s="170"/>
    </row>
    <row r="553" spans="1:5" x14ac:dyDescent="0.25">
      <c r="A553" s="16" t="s">
        <v>1</v>
      </c>
      <c r="B553" s="17" t="s">
        <v>2</v>
      </c>
      <c r="C553" s="17" t="s">
        <v>320</v>
      </c>
      <c r="D553" s="17" t="s">
        <v>321</v>
      </c>
      <c r="E553" s="17" t="s">
        <v>322</v>
      </c>
    </row>
    <row r="554" spans="1:5" x14ac:dyDescent="0.25">
      <c r="A554" s="15" t="s">
        <v>388</v>
      </c>
      <c r="B554" s="17"/>
      <c r="C554" s="18"/>
      <c r="D554" s="18"/>
      <c r="E554" s="18"/>
    </row>
    <row r="555" spans="1:5" x14ac:dyDescent="0.25">
      <c r="A555" s="16" t="s">
        <v>392</v>
      </c>
      <c r="B555" s="17" t="s">
        <v>73</v>
      </c>
      <c r="C555" s="18">
        <v>1</v>
      </c>
      <c r="D555" s="19">
        <v>73757</v>
      </c>
      <c r="E555" s="19">
        <v>73757</v>
      </c>
    </row>
    <row r="556" spans="1:5" x14ac:dyDescent="0.25">
      <c r="A556" s="16" t="s">
        <v>393</v>
      </c>
      <c r="B556" s="17" t="s">
        <v>73</v>
      </c>
      <c r="C556" s="18">
        <v>2</v>
      </c>
      <c r="D556" s="19">
        <v>50943</v>
      </c>
      <c r="E556" s="19">
        <v>101886</v>
      </c>
    </row>
    <row r="557" spans="1:5" x14ac:dyDescent="0.25">
      <c r="A557" s="16"/>
      <c r="B557" s="17"/>
      <c r="C557" s="18"/>
      <c r="D557" s="20" t="s">
        <v>326</v>
      </c>
      <c r="E557" s="6">
        <v>175643</v>
      </c>
    </row>
    <row r="558" spans="1:5" x14ac:dyDescent="0.25">
      <c r="A558" s="16"/>
      <c r="B558" s="17"/>
      <c r="C558" s="18"/>
      <c r="D558" s="18"/>
      <c r="E558" s="18"/>
    </row>
    <row r="559" spans="1:5" x14ac:dyDescent="0.25">
      <c r="A559" s="16"/>
      <c r="B559" s="17"/>
      <c r="C559" s="18"/>
      <c r="D559" s="20" t="s">
        <v>329</v>
      </c>
      <c r="E559" s="6">
        <v>175643</v>
      </c>
    </row>
    <row r="562" spans="1:5" x14ac:dyDescent="0.25">
      <c r="A562" s="15" t="s">
        <v>395</v>
      </c>
      <c r="B562" s="4"/>
      <c r="C562" s="5"/>
      <c r="D562" s="170" t="s">
        <v>346</v>
      </c>
      <c r="E562" s="170"/>
    </row>
    <row r="563" spans="1:5" x14ac:dyDescent="0.25">
      <c r="A563" s="16" t="s">
        <v>1</v>
      </c>
      <c r="B563" s="17" t="s">
        <v>2</v>
      </c>
      <c r="C563" s="17" t="s">
        <v>320</v>
      </c>
      <c r="D563" s="17" t="s">
        <v>321</v>
      </c>
      <c r="E563" s="17" t="s">
        <v>322</v>
      </c>
    </row>
    <row r="564" spans="1:5" x14ac:dyDescent="0.25">
      <c r="A564" s="15" t="s">
        <v>388</v>
      </c>
      <c r="B564" s="17"/>
      <c r="C564" s="18"/>
      <c r="D564" s="18"/>
      <c r="E564" s="18"/>
    </row>
    <row r="565" spans="1:5" x14ac:dyDescent="0.25">
      <c r="A565" s="16" t="s">
        <v>392</v>
      </c>
      <c r="B565" s="17" t="s">
        <v>73</v>
      </c>
      <c r="C565" s="18">
        <v>1</v>
      </c>
      <c r="D565" s="19">
        <v>73757</v>
      </c>
      <c r="E565" s="19">
        <v>73757</v>
      </c>
    </row>
    <row r="566" spans="1:5" x14ac:dyDescent="0.25">
      <c r="A566" s="16" t="s">
        <v>393</v>
      </c>
      <c r="B566" s="17" t="s">
        <v>73</v>
      </c>
      <c r="C566" s="18">
        <v>3</v>
      </c>
      <c r="D566" s="19">
        <v>50943</v>
      </c>
      <c r="E566" s="19">
        <v>152829</v>
      </c>
    </row>
    <row r="567" spans="1:5" x14ac:dyDescent="0.25">
      <c r="A567" s="16"/>
      <c r="B567" s="17"/>
      <c r="C567" s="18"/>
      <c r="D567" s="20" t="s">
        <v>326</v>
      </c>
      <c r="E567" s="6">
        <v>226586</v>
      </c>
    </row>
    <row r="568" spans="1:5" x14ac:dyDescent="0.25">
      <c r="A568" s="16"/>
      <c r="B568" s="17"/>
      <c r="C568" s="18"/>
      <c r="D568" s="18"/>
      <c r="E568" s="18"/>
    </row>
    <row r="569" spans="1:5" x14ac:dyDescent="0.25">
      <c r="A569" s="16"/>
      <c r="B569" s="17"/>
      <c r="C569" s="18"/>
      <c r="D569" s="20" t="s">
        <v>329</v>
      </c>
      <c r="E569" s="6">
        <v>226586</v>
      </c>
    </row>
    <row r="572" spans="1:5" x14ac:dyDescent="0.25">
      <c r="A572" s="15" t="s">
        <v>396</v>
      </c>
      <c r="B572" s="4"/>
      <c r="C572" s="5"/>
      <c r="D572" s="170" t="s">
        <v>346</v>
      </c>
      <c r="E572" s="170"/>
    </row>
    <row r="573" spans="1:5" x14ac:dyDescent="0.25">
      <c r="A573" s="16" t="s">
        <v>1</v>
      </c>
      <c r="B573" s="17" t="s">
        <v>2</v>
      </c>
      <c r="C573" s="17" t="s">
        <v>320</v>
      </c>
      <c r="D573" s="17" t="s">
        <v>321</v>
      </c>
      <c r="E573" s="17" t="s">
        <v>322</v>
      </c>
    </row>
    <row r="574" spans="1:5" x14ac:dyDescent="0.25">
      <c r="A574" s="15" t="s">
        <v>388</v>
      </c>
      <c r="B574" s="17"/>
      <c r="C574" s="18"/>
      <c r="D574" s="18"/>
      <c r="E574" s="18"/>
    </row>
    <row r="575" spans="1:5" x14ac:dyDescent="0.25">
      <c r="A575" s="16" t="s">
        <v>392</v>
      </c>
      <c r="B575" s="17" t="s">
        <v>73</v>
      </c>
      <c r="C575" s="18">
        <v>1</v>
      </c>
      <c r="D575" s="19">
        <v>73757</v>
      </c>
      <c r="E575" s="19">
        <v>73757</v>
      </c>
    </row>
    <row r="576" spans="1:5" x14ac:dyDescent="0.25">
      <c r="A576" s="16" t="s">
        <v>393</v>
      </c>
      <c r="B576" s="17" t="s">
        <v>73</v>
      </c>
      <c r="C576" s="18">
        <v>4</v>
      </c>
      <c r="D576" s="19">
        <v>50943</v>
      </c>
      <c r="E576" s="19">
        <v>203772</v>
      </c>
    </row>
    <row r="577" spans="1:5" x14ac:dyDescent="0.25">
      <c r="A577" s="16"/>
      <c r="B577" s="17"/>
      <c r="C577" s="18"/>
      <c r="D577" s="20" t="s">
        <v>326</v>
      </c>
      <c r="E577" s="6">
        <v>277529</v>
      </c>
    </row>
    <row r="578" spans="1:5" x14ac:dyDescent="0.25">
      <c r="A578" s="16"/>
      <c r="B578" s="17"/>
      <c r="C578" s="18"/>
      <c r="D578" s="18"/>
      <c r="E578" s="18"/>
    </row>
    <row r="579" spans="1:5" x14ac:dyDescent="0.25">
      <c r="A579" s="16"/>
      <c r="B579" s="17"/>
      <c r="C579" s="18"/>
      <c r="D579" s="20" t="s">
        <v>329</v>
      </c>
      <c r="E579" s="6">
        <v>277529</v>
      </c>
    </row>
    <row r="582" spans="1:5" x14ac:dyDescent="0.25">
      <c r="A582" s="15" t="s">
        <v>397</v>
      </c>
      <c r="B582" s="4"/>
      <c r="C582" s="5"/>
      <c r="D582" s="170" t="s">
        <v>346</v>
      </c>
      <c r="E582" s="170"/>
    </row>
    <row r="583" spans="1:5" x14ac:dyDescent="0.25">
      <c r="A583" s="16" t="s">
        <v>1</v>
      </c>
      <c r="B583" s="17" t="s">
        <v>2</v>
      </c>
      <c r="C583" s="17" t="s">
        <v>320</v>
      </c>
      <c r="D583" s="17" t="s">
        <v>321</v>
      </c>
      <c r="E583" s="17" t="s">
        <v>322</v>
      </c>
    </row>
    <row r="584" spans="1:5" x14ac:dyDescent="0.25">
      <c r="A584" s="15" t="s">
        <v>388</v>
      </c>
      <c r="B584" s="17"/>
      <c r="C584" s="18"/>
      <c r="D584" s="18"/>
      <c r="E584" s="18"/>
    </row>
    <row r="585" spans="1:5" x14ac:dyDescent="0.25">
      <c r="A585" s="16" t="s">
        <v>393</v>
      </c>
      <c r="B585" s="17" t="s">
        <v>73</v>
      </c>
      <c r="C585" s="18">
        <v>3</v>
      </c>
      <c r="D585" s="19">
        <v>50943</v>
      </c>
      <c r="E585" s="19">
        <v>152829</v>
      </c>
    </row>
    <row r="586" spans="1:5" x14ac:dyDescent="0.25">
      <c r="A586" s="16"/>
      <c r="B586" s="17"/>
      <c r="C586" s="18"/>
      <c r="D586" s="20" t="s">
        <v>326</v>
      </c>
      <c r="E586" s="6">
        <v>152829</v>
      </c>
    </row>
    <row r="587" spans="1:5" x14ac:dyDescent="0.25">
      <c r="A587" s="16"/>
      <c r="B587" s="17"/>
      <c r="C587" s="18"/>
      <c r="D587" s="18"/>
      <c r="E587" s="18"/>
    </row>
    <row r="588" spans="1:5" x14ac:dyDescent="0.25">
      <c r="A588" s="16"/>
      <c r="B588" s="17"/>
      <c r="C588" s="18"/>
      <c r="D588" s="20" t="s">
        <v>329</v>
      </c>
      <c r="E588" s="6">
        <v>152829</v>
      </c>
    </row>
    <row r="593" spans="1:5" x14ac:dyDescent="0.25">
      <c r="A593" s="15" t="s">
        <v>398</v>
      </c>
      <c r="B593" s="4"/>
      <c r="C593" s="5"/>
      <c r="D593" s="170" t="s">
        <v>346</v>
      </c>
      <c r="E593" s="170"/>
    </row>
    <row r="594" spans="1:5" x14ac:dyDescent="0.25">
      <c r="A594" s="16" t="s">
        <v>1</v>
      </c>
      <c r="B594" s="17" t="s">
        <v>2</v>
      </c>
      <c r="C594" s="17" t="s">
        <v>320</v>
      </c>
      <c r="D594" s="17" t="s">
        <v>321</v>
      </c>
      <c r="E594" s="17" t="s">
        <v>322</v>
      </c>
    </row>
    <row r="595" spans="1:5" x14ac:dyDescent="0.25">
      <c r="A595" s="15" t="s">
        <v>388</v>
      </c>
      <c r="B595" s="17"/>
      <c r="C595" s="18"/>
      <c r="D595" s="18"/>
      <c r="E595" s="18"/>
    </row>
    <row r="596" spans="1:5" x14ac:dyDescent="0.25">
      <c r="A596" s="16" t="s">
        <v>399</v>
      </c>
      <c r="B596" s="17" t="s">
        <v>73</v>
      </c>
      <c r="C596" s="18">
        <v>1</v>
      </c>
      <c r="D596" s="19">
        <v>64712</v>
      </c>
      <c r="E596" s="19">
        <v>64712</v>
      </c>
    </row>
    <row r="597" spans="1:5" x14ac:dyDescent="0.25">
      <c r="A597" s="16" t="s">
        <v>400</v>
      </c>
      <c r="B597" s="17" t="s">
        <v>73</v>
      </c>
      <c r="C597" s="18">
        <v>1</v>
      </c>
      <c r="D597" s="19">
        <v>51788</v>
      </c>
      <c r="E597" s="19">
        <v>51788</v>
      </c>
    </row>
    <row r="598" spans="1:5" x14ac:dyDescent="0.25">
      <c r="A598" s="16"/>
      <c r="B598" s="17"/>
      <c r="C598" s="18"/>
      <c r="D598" s="20" t="s">
        <v>326</v>
      </c>
      <c r="E598" s="6">
        <v>116500</v>
      </c>
    </row>
    <row r="599" spans="1:5" x14ac:dyDescent="0.25">
      <c r="A599" s="16"/>
      <c r="B599" s="17"/>
      <c r="C599" s="18"/>
      <c r="D599" s="18"/>
      <c r="E599" s="18"/>
    </row>
    <row r="600" spans="1:5" x14ac:dyDescent="0.25">
      <c r="A600" s="16"/>
      <c r="B600" s="17"/>
      <c r="C600" s="18"/>
      <c r="D600" s="20" t="s">
        <v>329</v>
      </c>
      <c r="E600" s="6">
        <v>116500</v>
      </c>
    </row>
    <row r="602" spans="1:5" x14ac:dyDescent="0.25">
      <c r="A602" s="15" t="s">
        <v>401</v>
      </c>
      <c r="B602" s="4"/>
      <c r="C602" s="5"/>
      <c r="D602" s="170" t="s">
        <v>346</v>
      </c>
      <c r="E602" s="170"/>
    </row>
    <row r="603" spans="1:5" x14ac:dyDescent="0.25">
      <c r="A603" s="16" t="s">
        <v>1</v>
      </c>
      <c r="B603" s="17" t="s">
        <v>2</v>
      </c>
      <c r="C603" s="17" t="s">
        <v>320</v>
      </c>
      <c r="D603" s="17" t="s">
        <v>321</v>
      </c>
      <c r="E603" s="17" t="s">
        <v>322</v>
      </c>
    </row>
    <row r="604" spans="1:5" x14ac:dyDescent="0.25">
      <c r="A604" s="15" t="s">
        <v>388</v>
      </c>
      <c r="B604" s="17"/>
      <c r="C604" s="18"/>
      <c r="D604" s="18"/>
      <c r="E604" s="18"/>
    </row>
    <row r="605" spans="1:5" x14ac:dyDescent="0.25">
      <c r="A605" s="16" t="s">
        <v>392</v>
      </c>
      <c r="B605" s="17" t="s">
        <v>73</v>
      </c>
      <c r="C605" s="18">
        <v>2</v>
      </c>
      <c r="D605" s="19">
        <v>73757</v>
      </c>
      <c r="E605" s="19">
        <v>147514</v>
      </c>
    </row>
    <row r="606" spans="1:5" x14ac:dyDescent="0.25">
      <c r="A606" s="16" t="s">
        <v>393</v>
      </c>
      <c r="B606" s="17" t="s">
        <v>73</v>
      </c>
      <c r="C606" s="18">
        <v>5</v>
      </c>
      <c r="D606" s="19">
        <v>50943</v>
      </c>
      <c r="E606" s="19">
        <v>254715</v>
      </c>
    </row>
    <row r="607" spans="1:5" x14ac:dyDescent="0.25">
      <c r="A607" s="16"/>
      <c r="B607" s="17"/>
      <c r="C607" s="18"/>
      <c r="D607" s="20" t="s">
        <v>326</v>
      </c>
      <c r="E607" s="6">
        <v>402229</v>
      </c>
    </row>
    <row r="608" spans="1:5" x14ac:dyDescent="0.25">
      <c r="A608" s="16"/>
      <c r="B608" s="17"/>
      <c r="C608" s="18"/>
      <c r="D608" s="18"/>
      <c r="E608" s="18"/>
    </row>
    <row r="609" spans="1:5" x14ac:dyDescent="0.25">
      <c r="A609" s="16"/>
      <c r="B609" s="17"/>
      <c r="C609" s="18"/>
      <c r="D609" s="20" t="s">
        <v>329</v>
      </c>
      <c r="E609" s="6">
        <v>402229</v>
      </c>
    </row>
    <row r="612" spans="1:5" x14ac:dyDescent="0.25">
      <c r="A612" s="15" t="s">
        <v>402</v>
      </c>
      <c r="B612" s="4"/>
      <c r="C612" s="5"/>
      <c r="D612" s="170" t="s">
        <v>346</v>
      </c>
      <c r="E612" s="170"/>
    </row>
    <row r="613" spans="1:5" x14ac:dyDescent="0.25">
      <c r="A613" s="16" t="s">
        <v>1</v>
      </c>
      <c r="B613" s="17" t="s">
        <v>2</v>
      </c>
      <c r="C613" s="17" t="s">
        <v>320</v>
      </c>
      <c r="D613" s="17" t="s">
        <v>321</v>
      </c>
      <c r="E613" s="17" t="s">
        <v>322</v>
      </c>
    </row>
    <row r="614" spans="1:5" x14ac:dyDescent="0.25">
      <c r="A614" s="15" t="s">
        <v>388</v>
      </c>
      <c r="B614" s="17"/>
      <c r="C614" s="18"/>
      <c r="D614" s="18"/>
      <c r="E614" s="18"/>
    </row>
    <row r="615" spans="1:5" x14ac:dyDescent="0.25">
      <c r="A615" s="16" t="s">
        <v>403</v>
      </c>
      <c r="B615" s="17" t="s">
        <v>73</v>
      </c>
      <c r="C615" s="18">
        <v>1</v>
      </c>
      <c r="D615" s="19">
        <v>60659</v>
      </c>
      <c r="E615" s="19">
        <v>60659</v>
      </c>
    </row>
    <row r="616" spans="1:5" x14ac:dyDescent="0.25">
      <c r="A616" s="16" t="s">
        <v>400</v>
      </c>
      <c r="B616" s="17" t="s">
        <v>73</v>
      </c>
      <c r="C616" s="18">
        <v>1</v>
      </c>
      <c r="D616" s="19">
        <v>51788</v>
      </c>
      <c r="E616" s="19">
        <v>51788</v>
      </c>
    </row>
    <row r="617" spans="1:5" x14ac:dyDescent="0.25">
      <c r="A617" s="16"/>
      <c r="B617" s="17"/>
      <c r="C617" s="18"/>
      <c r="D617" s="20" t="s">
        <v>326</v>
      </c>
      <c r="E617" s="6">
        <v>112447</v>
      </c>
    </row>
    <row r="618" spans="1:5" x14ac:dyDescent="0.25">
      <c r="A618" s="16"/>
      <c r="B618" s="17"/>
      <c r="C618" s="18"/>
      <c r="D618" s="18"/>
      <c r="E618" s="18"/>
    </row>
    <row r="619" spans="1:5" x14ac:dyDescent="0.25">
      <c r="A619" s="16"/>
      <c r="B619" s="17"/>
      <c r="C619" s="18"/>
      <c r="D619" s="20" t="s">
        <v>329</v>
      </c>
      <c r="E619" s="6">
        <v>112447</v>
      </c>
    </row>
    <row r="622" spans="1:5" x14ac:dyDescent="0.25">
      <c r="A622" s="15" t="s">
        <v>404</v>
      </c>
      <c r="B622" s="4"/>
      <c r="C622" s="5"/>
      <c r="D622" s="170" t="s">
        <v>346</v>
      </c>
      <c r="E622" s="170"/>
    </row>
    <row r="623" spans="1:5" x14ac:dyDescent="0.25">
      <c r="A623" s="16" t="s">
        <v>1</v>
      </c>
      <c r="B623" s="17" t="s">
        <v>2</v>
      </c>
      <c r="C623" s="17" t="s">
        <v>320</v>
      </c>
      <c r="D623" s="17" t="s">
        <v>321</v>
      </c>
      <c r="E623" s="17" t="s">
        <v>322</v>
      </c>
    </row>
    <row r="624" spans="1:5" x14ac:dyDescent="0.25">
      <c r="A624" s="15" t="s">
        <v>388</v>
      </c>
      <c r="B624" s="17"/>
      <c r="C624" s="18"/>
      <c r="D624" s="18"/>
      <c r="E624" s="18"/>
    </row>
    <row r="625" spans="1:5" x14ac:dyDescent="0.25">
      <c r="A625" s="16" t="s">
        <v>405</v>
      </c>
      <c r="B625" s="17" t="s">
        <v>73</v>
      </c>
      <c r="C625" s="18">
        <v>1</v>
      </c>
      <c r="D625" s="19">
        <v>65194</v>
      </c>
      <c r="E625" s="19">
        <v>65194</v>
      </c>
    </row>
    <row r="626" spans="1:5" x14ac:dyDescent="0.25">
      <c r="A626" s="16" t="s">
        <v>400</v>
      </c>
      <c r="B626" s="17" t="s">
        <v>73</v>
      </c>
      <c r="C626" s="18">
        <v>1</v>
      </c>
      <c r="D626" s="19">
        <v>51788</v>
      </c>
      <c r="E626" s="19">
        <v>51788</v>
      </c>
    </row>
    <row r="627" spans="1:5" x14ac:dyDescent="0.25">
      <c r="A627" s="16"/>
      <c r="B627" s="17"/>
      <c r="C627" s="18"/>
      <c r="D627" s="20" t="s">
        <v>326</v>
      </c>
      <c r="E627" s="6">
        <v>116982</v>
      </c>
    </row>
    <row r="628" spans="1:5" x14ac:dyDescent="0.25">
      <c r="A628" s="16"/>
      <c r="B628" s="17"/>
      <c r="C628" s="18"/>
      <c r="D628" s="18"/>
      <c r="E628" s="18"/>
    </row>
    <row r="629" spans="1:5" x14ac:dyDescent="0.25">
      <c r="A629" s="16"/>
      <c r="B629" s="17"/>
      <c r="C629" s="18"/>
      <c r="D629" s="20" t="s">
        <v>329</v>
      </c>
      <c r="E629" s="6">
        <v>116982</v>
      </c>
    </row>
    <row r="632" spans="1:5" x14ac:dyDescent="0.25">
      <c r="A632" s="15" t="s">
        <v>406</v>
      </c>
      <c r="B632" s="4"/>
      <c r="C632" s="5"/>
      <c r="D632" s="170" t="s">
        <v>346</v>
      </c>
      <c r="E632" s="170"/>
    </row>
    <row r="633" spans="1:5" x14ac:dyDescent="0.25">
      <c r="A633" s="16" t="s">
        <v>1</v>
      </c>
      <c r="B633" s="17" t="s">
        <v>2</v>
      </c>
      <c r="C633" s="17" t="s">
        <v>320</v>
      </c>
      <c r="D633" s="17" t="s">
        <v>321</v>
      </c>
      <c r="E633" s="17" t="s">
        <v>322</v>
      </c>
    </row>
    <row r="634" spans="1:5" x14ac:dyDescent="0.25">
      <c r="A634" s="15" t="s">
        <v>388</v>
      </c>
      <c r="B634" s="17"/>
      <c r="C634" s="18"/>
      <c r="D634" s="18"/>
      <c r="E634" s="18"/>
    </row>
    <row r="635" spans="1:5" x14ac:dyDescent="0.25">
      <c r="A635" s="16" t="s">
        <v>407</v>
      </c>
      <c r="B635" s="17" t="s">
        <v>73</v>
      </c>
      <c r="C635" s="18">
        <v>1</v>
      </c>
      <c r="D635" s="19">
        <v>75101</v>
      </c>
      <c r="E635" s="19">
        <v>75101</v>
      </c>
    </row>
    <row r="636" spans="1:5" x14ac:dyDescent="0.25">
      <c r="A636" s="16" t="s">
        <v>400</v>
      </c>
      <c r="B636" s="17" t="s">
        <v>73</v>
      </c>
      <c r="C636" s="18">
        <v>1</v>
      </c>
      <c r="D636" s="19">
        <v>51788</v>
      </c>
      <c r="E636" s="19">
        <v>51788</v>
      </c>
    </row>
    <row r="637" spans="1:5" x14ac:dyDescent="0.25">
      <c r="A637" s="16"/>
      <c r="B637" s="17"/>
      <c r="C637" s="18"/>
      <c r="D637" s="20" t="s">
        <v>326</v>
      </c>
      <c r="E637" s="6">
        <v>126889</v>
      </c>
    </row>
    <row r="638" spans="1:5" x14ac:dyDescent="0.25">
      <c r="A638" s="16"/>
      <c r="B638" s="17"/>
      <c r="C638" s="18"/>
      <c r="D638" s="18"/>
      <c r="E638" s="18"/>
    </row>
    <row r="639" spans="1:5" x14ac:dyDescent="0.25">
      <c r="A639" s="16"/>
      <c r="B639" s="17"/>
      <c r="C639" s="18"/>
      <c r="D639" s="20" t="s">
        <v>329</v>
      </c>
      <c r="E639" s="6">
        <v>126889</v>
      </c>
    </row>
    <row r="643" spans="1:5" x14ac:dyDescent="0.25">
      <c r="A643" s="15" t="s">
        <v>408</v>
      </c>
      <c r="B643" s="4"/>
      <c r="C643" s="5"/>
      <c r="D643" s="170" t="s">
        <v>346</v>
      </c>
      <c r="E643" s="170"/>
    </row>
    <row r="644" spans="1:5" x14ac:dyDescent="0.25">
      <c r="A644" s="16" t="s">
        <v>1</v>
      </c>
      <c r="B644" s="17" t="s">
        <v>2</v>
      </c>
      <c r="C644" s="17" t="s">
        <v>320</v>
      </c>
      <c r="D644" s="17" t="s">
        <v>321</v>
      </c>
      <c r="E644" s="17" t="s">
        <v>322</v>
      </c>
    </row>
    <row r="645" spans="1:5" x14ac:dyDescent="0.25">
      <c r="A645" s="15" t="s">
        <v>409</v>
      </c>
      <c r="B645" s="17"/>
      <c r="C645" s="18"/>
      <c r="D645" s="18"/>
      <c r="E645" s="18"/>
    </row>
    <row r="646" spans="1:5" x14ac:dyDescent="0.25">
      <c r="A646" s="16" t="s">
        <v>410</v>
      </c>
      <c r="B646" s="17" t="s">
        <v>73</v>
      </c>
      <c r="C646" s="18">
        <v>2</v>
      </c>
      <c r="D646" s="19">
        <v>451</v>
      </c>
      <c r="E646" s="19">
        <v>902</v>
      </c>
    </row>
    <row r="647" spans="1:5" x14ac:dyDescent="0.25">
      <c r="A647" s="16" t="s">
        <v>411</v>
      </c>
      <c r="B647" s="17" t="s">
        <v>73</v>
      </c>
      <c r="C647" s="18">
        <v>2</v>
      </c>
      <c r="D647" s="19">
        <v>121</v>
      </c>
      <c r="E647" s="19">
        <v>242</v>
      </c>
    </row>
    <row r="648" spans="1:5" x14ac:dyDescent="0.25">
      <c r="A648" s="16" t="s">
        <v>412</v>
      </c>
      <c r="B648" s="17" t="s">
        <v>73</v>
      </c>
      <c r="C648" s="18">
        <v>1</v>
      </c>
      <c r="D648" s="19">
        <v>1397</v>
      </c>
      <c r="E648" s="19">
        <v>1397</v>
      </c>
    </row>
    <row r="649" spans="1:5" x14ac:dyDescent="0.25">
      <c r="A649" s="16"/>
      <c r="B649" s="17"/>
      <c r="C649" s="18"/>
      <c r="D649" s="20" t="s">
        <v>326</v>
      </c>
      <c r="E649" s="6">
        <v>2541</v>
      </c>
    </row>
    <row r="650" spans="1:5" x14ac:dyDescent="0.25">
      <c r="A650" s="16"/>
      <c r="B650" s="17"/>
      <c r="C650" s="18"/>
      <c r="D650" s="18"/>
      <c r="E650" s="18"/>
    </row>
    <row r="651" spans="1:5" x14ac:dyDescent="0.25">
      <c r="A651" s="16"/>
      <c r="B651" s="17"/>
      <c r="C651" s="18"/>
      <c r="D651" s="20" t="s">
        <v>329</v>
      </c>
      <c r="E651" s="6">
        <v>2541</v>
      </c>
    </row>
    <row r="652" spans="1:5" x14ac:dyDescent="0.25">
      <c r="A652" s="15" t="s">
        <v>413</v>
      </c>
      <c r="B652" s="4"/>
      <c r="C652" s="5"/>
      <c r="D652" s="170" t="s">
        <v>319</v>
      </c>
      <c r="E652" s="170"/>
    </row>
    <row r="653" spans="1:5" x14ac:dyDescent="0.25">
      <c r="A653" s="16" t="s">
        <v>1</v>
      </c>
      <c r="B653" s="17" t="s">
        <v>2</v>
      </c>
      <c r="C653" s="17" t="s">
        <v>320</v>
      </c>
      <c r="D653" s="17" t="s">
        <v>321</v>
      </c>
      <c r="E653" s="17" t="s">
        <v>322</v>
      </c>
    </row>
    <row r="654" spans="1:5" x14ac:dyDescent="0.25">
      <c r="A654" s="15" t="s">
        <v>409</v>
      </c>
      <c r="B654" s="17"/>
      <c r="C654" s="18"/>
      <c r="D654" s="18"/>
      <c r="E654" s="18"/>
    </row>
    <row r="655" spans="1:5" x14ac:dyDescent="0.25">
      <c r="A655" s="16" t="s">
        <v>414</v>
      </c>
      <c r="B655" s="17" t="s">
        <v>12</v>
      </c>
      <c r="C655" s="18">
        <v>1</v>
      </c>
      <c r="D655" s="19">
        <v>143220</v>
      </c>
      <c r="E655" s="19">
        <v>143220</v>
      </c>
    </row>
    <row r="656" spans="1:5" x14ac:dyDescent="0.25">
      <c r="A656" s="16" t="s">
        <v>415</v>
      </c>
      <c r="B656" s="17" t="s">
        <v>12</v>
      </c>
      <c r="C656" s="18">
        <v>1</v>
      </c>
      <c r="D656" s="19">
        <v>27621</v>
      </c>
      <c r="E656" s="19">
        <v>27621</v>
      </c>
    </row>
    <row r="657" spans="1:5" x14ac:dyDescent="0.25">
      <c r="A657" s="16" t="s">
        <v>416</v>
      </c>
      <c r="B657" s="17" t="s">
        <v>12</v>
      </c>
      <c r="C657" s="18">
        <v>1</v>
      </c>
      <c r="D657" s="19">
        <v>51048</v>
      </c>
      <c r="E657" s="19">
        <v>51048</v>
      </c>
    </row>
    <row r="658" spans="1:5" x14ac:dyDescent="0.25">
      <c r="A658" s="16"/>
      <c r="B658" s="17"/>
      <c r="C658" s="18"/>
      <c r="D658" s="20" t="s">
        <v>326</v>
      </c>
      <c r="E658" s="6">
        <v>221889</v>
      </c>
    </row>
    <row r="659" spans="1:5" x14ac:dyDescent="0.25">
      <c r="A659" s="16"/>
      <c r="B659" s="17"/>
      <c r="C659" s="18"/>
      <c r="D659" s="18"/>
      <c r="E659" s="18"/>
    </row>
    <row r="660" spans="1:5" x14ac:dyDescent="0.25">
      <c r="A660" s="16"/>
      <c r="B660" s="17"/>
      <c r="C660" s="18"/>
      <c r="D660" s="20" t="s">
        <v>329</v>
      </c>
      <c r="E660" s="6">
        <v>221889</v>
      </c>
    </row>
    <row r="665" spans="1:5" x14ac:dyDescent="0.25">
      <c r="A665" s="15" t="s">
        <v>417</v>
      </c>
      <c r="B665" s="4"/>
      <c r="C665" s="5"/>
      <c r="D665" s="170" t="s">
        <v>418</v>
      </c>
      <c r="E665" s="170"/>
    </row>
    <row r="666" spans="1:5" x14ac:dyDescent="0.25">
      <c r="A666" s="16" t="s">
        <v>1</v>
      </c>
      <c r="B666" s="17" t="s">
        <v>2</v>
      </c>
      <c r="C666" s="17" t="s">
        <v>320</v>
      </c>
      <c r="D666" s="17" t="s">
        <v>321</v>
      </c>
      <c r="E666" s="17" t="s">
        <v>322</v>
      </c>
    </row>
    <row r="667" spans="1:5" x14ac:dyDescent="0.25">
      <c r="A667" s="15" t="s">
        <v>419</v>
      </c>
      <c r="B667" s="17"/>
      <c r="C667" s="18"/>
      <c r="D667" s="18"/>
      <c r="E667" s="18"/>
    </row>
    <row r="668" spans="1:5" x14ac:dyDescent="0.25">
      <c r="A668" s="16" t="s">
        <v>420</v>
      </c>
      <c r="B668" s="17" t="s">
        <v>5</v>
      </c>
      <c r="C668" s="18">
        <v>273.33999999999997</v>
      </c>
      <c r="D668" s="19">
        <v>471</v>
      </c>
      <c r="E668" s="19">
        <v>128743.14</v>
      </c>
    </row>
    <row r="669" spans="1:5" x14ac:dyDescent="0.25">
      <c r="A669" s="16" t="s">
        <v>421</v>
      </c>
      <c r="B669" s="17" t="s">
        <v>33</v>
      </c>
      <c r="C669" s="18">
        <v>0.69</v>
      </c>
      <c r="D669" s="19">
        <v>52553</v>
      </c>
      <c r="E669" s="19">
        <v>36261.57</v>
      </c>
    </row>
    <row r="670" spans="1:5" x14ac:dyDescent="0.25">
      <c r="A670" s="16" t="s">
        <v>422</v>
      </c>
      <c r="B670" s="17" t="s">
        <v>33</v>
      </c>
      <c r="C670" s="18">
        <v>0.7</v>
      </c>
      <c r="D670" s="19">
        <v>51000</v>
      </c>
      <c r="E670" s="19">
        <v>35700</v>
      </c>
    </row>
    <row r="671" spans="1:5" x14ac:dyDescent="0.25">
      <c r="A671" s="16" t="s">
        <v>423</v>
      </c>
      <c r="B671" s="17" t="s">
        <v>21</v>
      </c>
      <c r="C671" s="18">
        <v>211.63</v>
      </c>
      <c r="D671" s="19">
        <v>55</v>
      </c>
      <c r="E671" s="19">
        <v>11639.65</v>
      </c>
    </row>
    <row r="672" spans="1:5" x14ac:dyDescent="0.25">
      <c r="A672" s="16"/>
      <c r="B672" s="17"/>
      <c r="C672" s="18"/>
      <c r="D672" s="20" t="s">
        <v>326</v>
      </c>
      <c r="E672" s="6">
        <v>212344.36</v>
      </c>
    </row>
    <row r="673" spans="1:5" x14ac:dyDescent="0.25">
      <c r="A673" s="15" t="s">
        <v>409</v>
      </c>
      <c r="B673" s="17"/>
      <c r="C673" s="18"/>
      <c r="D673" s="18"/>
      <c r="E673" s="18"/>
    </row>
    <row r="674" spans="1:5" x14ac:dyDescent="0.25">
      <c r="A674" s="16" t="s">
        <v>424</v>
      </c>
      <c r="B674" s="17" t="s">
        <v>12</v>
      </c>
      <c r="C674" s="18">
        <v>2E-3</v>
      </c>
      <c r="D674" s="19">
        <v>35805</v>
      </c>
      <c r="E674" s="19">
        <v>71.61</v>
      </c>
    </row>
    <row r="675" spans="1:5" x14ac:dyDescent="0.25">
      <c r="A675" s="16" t="s">
        <v>415</v>
      </c>
      <c r="B675" s="17" t="s">
        <v>12</v>
      </c>
      <c r="C675" s="18">
        <v>6.0000000000000001E-3</v>
      </c>
      <c r="D675" s="19">
        <v>27621</v>
      </c>
      <c r="E675" s="19">
        <v>165.73</v>
      </c>
    </row>
    <row r="676" spans="1:5" x14ac:dyDescent="0.25">
      <c r="A676" s="16" t="s">
        <v>425</v>
      </c>
      <c r="B676" s="17" t="s">
        <v>12</v>
      </c>
      <c r="C676" s="18">
        <v>1.2E-2</v>
      </c>
      <c r="D676" s="19">
        <v>3376</v>
      </c>
      <c r="E676" s="19">
        <v>40.51</v>
      </c>
    </row>
    <row r="677" spans="1:5" x14ac:dyDescent="0.25">
      <c r="A677" s="16" t="s">
        <v>426</v>
      </c>
      <c r="B677" s="17" t="s">
        <v>12</v>
      </c>
      <c r="C677" s="18">
        <v>2E-3</v>
      </c>
      <c r="D677" s="19">
        <v>37851</v>
      </c>
      <c r="E677" s="19">
        <v>75.7</v>
      </c>
    </row>
    <row r="678" spans="1:5" x14ac:dyDescent="0.25">
      <c r="A678" s="16" t="s">
        <v>427</v>
      </c>
      <c r="B678" s="17" t="s">
        <v>73</v>
      </c>
      <c r="C678" s="18">
        <v>0.17</v>
      </c>
      <c r="D678" s="19">
        <v>42358</v>
      </c>
      <c r="E678" s="19">
        <v>7200.86</v>
      </c>
    </row>
    <row r="679" spans="1:5" x14ac:dyDescent="0.25">
      <c r="A679" s="16"/>
      <c r="B679" s="17"/>
      <c r="C679" s="18"/>
      <c r="D679" s="20" t="s">
        <v>326</v>
      </c>
      <c r="E679" s="6">
        <v>7554.41</v>
      </c>
    </row>
    <row r="680" spans="1:5" x14ac:dyDescent="0.25">
      <c r="A680" s="15" t="s">
        <v>388</v>
      </c>
      <c r="B680" s="17"/>
      <c r="C680" s="18"/>
      <c r="D680" s="18"/>
      <c r="E680" s="18"/>
    </row>
    <row r="681" spans="1:5" x14ac:dyDescent="0.25">
      <c r="A681" s="16" t="s">
        <v>428</v>
      </c>
      <c r="B681" s="17" t="s">
        <v>73</v>
      </c>
      <c r="C681" s="18">
        <v>0.17</v>
      </c>
      <c r="D681" s="19">
        <v>175643</v>
      </c>
      <c r="E681" s="19">
        <v>29859.31</v>
      </c>
    </row>
    <row r="682" spans="1:5" x14ac:dyDescent="0.25">
      <c r="A682" s="16"/>
      <c r="B682" s="17"/>
      <c r="C682" s="18"/>
      <c r="D682" s="20" t="s">
        <v>326</v>
      </c>
      <c r="E682" s="6">
        <v>29859.31</v>
      </c>
    </row>
    <row r="683" spans="1:5" x14ac:dyDescent="0.25">
      <c r="A683" s="16"/>
      <c r="B683" s="17"/>
      <c r="C683" s="18"/>
      <c r="D683" s="18"/>
      <c r="E683" s="18"/>
    </row>
    <row r="684" spans="1:5" x14ac:dyDescent="0.25">
      <c r="A684" s="16"/>
      <c r="B684" s="17"/>
      <c r="C684" s="18"/>
      <c r="D684" s="20" t="s">
        <v>329</v>
      </c>
      <c r="E684" s="6">
        <v>249758</v>
      </c>
    </row>
    <row r="702" spans="1:5" x14ac:dyDescent="0.25">
      <c r="A702" s="15" t="s">
        <v>429</v>
      </c>
      <c r="B702" s="4"/>
      <c r="C702" s="5"/>
      <c r="D702" s="170" t="s">
        <v>418</v>
      </c>
      <c r="E702" s="170"/>
    </row>
    <row r="703" spans="1:5" x14ac:dyDescent="0.25">
      <c r="A703" s="16" t="s">
        <v>1</v>
      </c>
      <c r="B703" s="17" t="s">
        <v>2</v>
      </c>
      <c r="C703" s="17" t="s">
        <v>320</v>
      </c>
      <c r="D703" s="17" t="s">
        <v>321</v>
      </c>
      <c r="E703" s="17" t="s">
        <v>322</v>
      </c>
    </row>
    <row r="704" spans="1:5" x14ac:dyDescent="0.25">
      <c r="A704" s="15" t="s">
        <v>419</v>
      </c>
      <c r="B704" s="17"/>
      <c r="C704" s="18"/>
      <c r="D704" s="18"/>
      <c r="E704" s="18"/>
    </row>
    <row r="705" spans="1:5" x14ac:dyDescent="0.25">
      <c r="A705" s="16" t="s">
        <v>420</v>
      </c>
      <c r="B705" s="17" t="s">
        <v>5</v>
      </c>
      <c r="C705" s="18">
        <v>313.3</v>
      </c>
      <c r="D705" s="19">
        <v>471</v>
      </c>
      <c r="E705" s="19">
        <v>147564.29999999999</v>
      </c>
    </row>
    <row r="706" spans="1:5" x14ac:dyDescent="0.25">
      <c r="A706" s="16" t="s">
        <v>421</v>
      </c>
      <c r="B706" s="17" t="s">
        <v>33</v>
      </c>
      <c r="C706" s="18">
        <v>0.67</v>
      </c>
      <c r="D706" s="19">
        <v>52553</v>
      </c>
      <c r="E706" s="19">
        <v>35210.51</v>
      </c>
    </row>
    <row r="707" spans="1:5" x14ac:dyDescent="0.25">
      <c r="A707" s="16" t="s">
        <v>422</v>
      </c>
      <c r="B707" s="17" t="s">
        <v>33</v>
      </c>
      <c r="C707" s="18">
        <v>0.7</v>
      </c>
      <c r="D707" s="19">
        <v>51000</v>
      </c>
      <c r="E707" s="19">
        <v>35700</v>
      </c>
    </row>
    <row r="708" spans="1:5" x14ac:dyDescent="0.25">
      <c r="A708" s="16" t="s">
        <v>423</v>
      </c>
      <c r="B708" s="17" t="s">
        <v>21</v>
      </c>
      <c r="C708" s="18">
        <v>211.03</v>
      </c>
      <c r="D708" s="19">
        <v>55</v>
      </c>
      <c r="E708" s="19">
        <v>11606.65</v>
      </c>
    </row>
    <row r="709" spans="1:5" x14ac:dyDescent="0.25">
      <c r="A709" s="16"/>
      <c r="B709" s="17"/>
      <c r="C709" s="18"/>
      <c r="D709" s="20" t="s">
        <v>326</v>
      </c>
      <c r="E709" s="6">
        <v>230081.46</v>
      </c>
    </row>
    <row r="710" spans="1:5" x14ac:dyDescent="0.25">
      <c r="A710" s="15" t="s">
        <v>409</v>
      </c>
      <c r="B710" s="17"/>
      <c r="C710" s="18"/>
      <c r="D710" s="18"/>
      <c r="E710" s="18"/>
    </row>
    <row r="711" spans="1:5" x14ac:dyDescent="0.25">
      <c r="A711" s="16" t="s">
        <v>424</v>
      </c>
      <c r="B711" s="17" t="s">
        <v>12</v>
      </c>
      <c r="C711" s="18">
        <v>2E-3</v>
      </c>
      <c r="D711" s="19">
        <v>35805</v>
      </c>
      <c r="E711" s="19">
        <v>71.61</v>
      </c>
    </row>
    <row r="712" spans="1:5" x14ac:dyDescent="0.25">
      <c r="A712" s="16" t="s">
        <v>415</v>
      </c>
      <c r="B712" s="17" t="s">
        <v>12</v>
      </c>
      <c r="C712" s="18">
        <v>6.0000000000000001E-3</v>
      </c>
      <c r="D712" s="19">
        <v>27621</v>
      </c>
      <c r="E712" s="19">
        <v>165.73</v>
      </c>
    </row>
    <row r="713" spans="1:5" x14ac:dyDescent="0.25">
      <c r="A713" s="16" t="s">
        <v>425</v>
      </c>
      <c r="B713" s="17" t="s">
        <v>12</v>
      </c>
      <c r="C713" s="18">
        <v>1.2E-2</v>
      </c>
      <c r="D713" s="19">
        <v>3376</v>
      </c>
      <c r="E713" s="19">
        <v>40.51</v>
      </c>
    </row>
    <row r="714" spans="1:5" x14ac:dyDescent="0.25">
      <c r="A714" s="16" t="s">
        <v>426</v>
      </c>
      <c r="B714" s="17" t="s">
        <v>12</v>
      </c>
      <c r="C714" s="18">
        <v>2E-3</v>
      </c>
      <c r="D714" s="19">
        <v>37851</v>
      </c>
      <c r="E714" s="19">
        <v>75.7</v>
      </c>
    </row>
    <row r="715" spans="1:5" x14ac:dyDescent="0.25">
      <c r="A715" s="16" t="s">
        <v>427</v>
      </c>
      <c r="B715" s="17" t="s">
        <v>73</v>
      </c>
      <c r="C715" s="18">
        <v>0.2</v>
      </c>
      <c r="D715" s="19">
        <v>42358</v>
      </c>
      <c r="E715" s="19">
        <v>8471.6</v>
      </c>
    </row>
    <row r="716" spans="1:5" x14ac:dyDescent="0.25">
      <c r="A716" s="16"/>
      <c r="B716" s="17"/>
      <c r="C716" s="18"/>
      <c r="D716" s="20" t="s">
        <v>326</v>
      </c>
      <c r="E716" s="6">
        <v>8825.15</v>
      </c>
    </row>
    <row r="717" spans="1:5" x14ac:dyDescent="0.25">
      <c r="A717" s="15" t="s">
        <v>388</v>
      </c>
      <c r="B717" s="17"/>
      <c r="C717" s="18"/>
      <c r="D717" s="18"/>
      <c r="E717" s="18"/>
    </row>
    <row r="718" spans="1:5" x14ac:dyDescent="0.25">
      <c r="A718" s="16" t="s">
        <v>428</v>
      </c>
      <c r="B718" s="17" t="s">
        <v>73</v>
      </c>
      <c r="C718" s="18">
        <v>0.2</v>
      </c>
      <c r="D718" s="19">
        <v>175643</v>
      </c>
      <c r="E718" s="19">
        <v>35128.6</v>
      </c>
    </row>
    <row r="719" spans="1:5" x14ac:dyDescent="0.25">
      <c r="A719" s="16"/>
      <c r="B719" s="17"/>
      <c r="C719" s="18"/>
      <c r="D719" s="20" t="s">
        <v>326</v>
      </c>
      <c r="E719" s="6">
        <v>35128.6</v>
      </c>
    </row>
    <row r="720" spans="1:5" x14ac:dyDescent="0.25">
      <c r="A720" s="16"/>
      <c r="B720" s="17"/>
      <c r="C720" s="18"/>
      <c r="D720" s="18"/>
      <c r="E720" s="18"/>
    </row>
    <row r="721" spans="1:5" x14ac:dyDescent="0.25">
      <c r="A721" s="16"/>
      <c r="B721" s="17"/>
      <c r="C721" s="18"/>
      <c r="D721" s="20" t="s">
        <v>329</v>
      </c>
      <c r="E721" s="6">
        <v>274035</v>
      </c>
    </row>
    <row r="726" spans="1:5" x14ac:dyDescent="0.25">
      <c r="A726" s="15" t="s">
        <v>430</v>
      </c>
      <c r="B726" s="4"/>
      <c r="C726" s="5"/>
      <c r="D726" s="170" t="s">
        <v>418</v>
      </c>
      <c r="E726" s="170"/>
    </row>
    <row r="727" spans="1:5" x14ac:dyDescent="0.25">
      <c r="A727" s="16" t="s">
        <v>1</v>
      </c>
      <c r="B727" s="17" t="s">
        <v>2</v>
      </c>
      <c r="C727" s="17" t="s">
        <v>320</v>
      </c>
      <c r="D727" s="17" t="s">
        <v>321</v>
      </c>
      <c r="E727" s="17" t="s">
        <v>322</v>
      </c>
    </row>
    <row r="728" spans="1:5" x14ac:dyDescent="0.25">
      <c r="A728" s="15" t="s">
        <v>419</v>
      </c>
      <c r="B728" s="17"/>
      <c r="C728" s="18"/>
      <c r="D728" s="18"/>
      <c r="E728" s="18"/>
    </row>
    <row r="729" spans="1:5" x14ac:dyDescent="0.25">
      <c r="A729" s="16" t="s">
        <v>420</v>
      </c>
      <c r="B729" s="17" t="s">
        <v>5</v>
      </c>
      <c r="C729" s="18">
        <v>353.67</v>
      </c>
      <c r="D729" s="19">
        <v>471</v>
      </c>
      <c r="E729" s="19">
        <v>166578.57</v>
      </c>
    </row>
    <row r="730" spans="1:5" x14ac:dyDescent="0.25">
      <c r="A730" s="16" t="s">
        <v>421</v>
      </c>
      <c r="B730" s="17" t="s">
        <v>33</v>
      </c>
      <c r="C730" s="18">
        <v>0.64</v>
      </c>
      <c r="D730" s="19">
        <v>52553</v>
      </c>
      <c r="E730" s="19">
        <v>33633.919999999998</v>
      </c>
    </row>
    <row r="731" spans="1:5" x14ac:dyDescent="0.25">
      <c r="A731" s="16" t="s">
        <v>422</v>
      </c>
      <c r="B731" s="17" t="s">
        <v>33</v>
      </c>
      <c r="C731" s="18">
        <v>0.7</v>
      </c>
      <c r="D731" s="19">
        <v>51000</v>
      </c>
      <c r="E731" s="19">
        <v>35700</v>
      </c>
    </row>
    <row r="732" spans="1:5" x14ac:dyDescent="0.25">
      <c r="A732" s="16" t="s">
        <v>423</v>
      </c>
      <c r="B732" s="17" t="s">
        <v>21</v>
      </c>
      <c r="C732" s="18">
        <v>210.43</v>
      </c>
      <c r="D732" s="19">
        <v>55</v>
      </c>
      <c r="E732" s="19">
        <v>11573.65</v>
      </c>
    </row>
    <row r="733" spans="1:5" x14ac:dyDescent="0.25">
      <c r="A733" s="16"/>
      <c r="B733" s="17"/>
      <c r="C733" s="18"/>
      <c r="D733" s="20" t="s">
        <v>326</v>
      </c>
      <c r="E733" s="6">
        <v>247486.14</v>
      </c>
    </row>
    <row r="734" spans="1:5" x14ac:dyDescent="0.25">
      <c r="A734" s="15" t="s">
        <v>409</v>
      </c>
      <c r="B734" s="17"/>
      <c r="C734" s="18"/>
      <c r="D734" s="18"/>
      <c r="E734" s="18"/>
    </row>
    <row r="735" spans="1:5" x14ac:dyDescent="0.25">
      <c r="A735" s="16" t="s">
        <v>424</v>
      </c>
      <c r="B735" s="17" t="s">
        <v>12</v>
      </c>
      <c r="C735" s="18">
        <v>2E-3</v>
      </c>
      <c r="D735" s="19">
        <v>35805</v>
      </c>
      <c r="E735" s="19">
        <v>71.61</v>
      </c>
    </row>
    <row r="736" spans="1:5" x14ac:dyDescent="0.25">
      <c r="A736" s="16" t="s">
        <v>415</v>
      </c>
      <c r="B736" s="17" t="s">
        <v>12</v>
      </c>
      <c r="C736" s="18">
        <v>6.0000000000000001E-3</v>
      </c>
      <c r="D736" s="19">
        <v>27621</v>
      </c>
      <c r="E736" s="19">
        <v>165.73</v>
      </c>
    </row>
    <row r="737" spans="1:5" x14ac:dyDescent="0.25">
      <c r="A737" s="16" t="s">
        <v>425</v>
      </c>
      <c r="B737" s="17" t="s">
        <v>12</v>
      </c>
      <c r="C737" s="18">
        <v>1.2E-2</v>
      </c>
      <c r="D737" s="19">
        <v>3376</v>
      </c>
      <c r="E737" s="19">
        <v>40.51</v>
      </c>
    </row>
    <row r="738" spans="1:5" x14ac:dyDescent="0.25">
      <c r="A738" s="16" t="s">
        <v>426</v>
      </c>
      <c r="B738" s="17" t="s">
        <v>12</v>
      </c>
      <c r="C738" s="18">
        <v>2E-3</v>
      </c>
      <c r="D738" s="19">
        <v>37851</v>
      </c>
      <c r="E738" s="19">
        <v>75.7</v>
      </c>
    </row>
    <row r="739" spans="1:5" x14ac:dyDescent="0.25">
      <c r="A739" s="16" t="s">
        <v>427</v>
      </c>
      <c r="B739" s="17" t="s">
        <v>73</v>
      </c>
      <c r="C739" s="18">
        <v>0.22</v>
      </c>
      <c r="D739" s="19">
        <v>42358</v>
      </c>
      <c r="E739" s="19">
        <v>9318.76</v>
      </c>
    </row>
    <row r="740" spans="1:5" x14ac:dyDescent="0.25">
      <c r="A740" s="16"/>
      <c r="B740" s="17"/>
      <c r="C740" s="18"/>
      <c r="D740" s="20" t="s">
        <v>326</v>
      </c>
      <c r="E740" s="6">
        <v>9672.31</v>
      </c>
    </row>
    <row r="741" spans="1:5" x14ac:dyDescent="0.25">
      <c r="A741" s="15" t="s">
        <v>388</v>
      </c>
      <c r="B741" s="17"/>
      <c r="C741" s="18"/>
      <c r="D741" s="18"/>
      <c r="E741" s="18"/>
    </row>
    <row r="742" spans="1:5" x14ac:dyDescent="0.25">
      <c r="A742" s="16" t="s">
        <v>428</v>
      </c>
      <c r="B742" s="17" t="s">
        <v>73</v>
      </c>
      <c r="C742" s="18">
        <v>0.22</v>
      </c>
      <c r="D742" s="19">
        <v>175643</v>
      </c>
      <c r="E742" s="19">
        <v>38641.46</v>
      </c>
    </row>
    <row r="743" spans="1:5" x14ac:dyDescent="0.25">
      <c r="A743" s="16"/>
      <c r="B743" s="17"/>
      <c r="C743" s="18"/>
      <c r="D743" s="20" t="s">
        <v>326</v>
      </c>
      <c r="E743" s="6">
        <v>38641.46</v>
      </c>
    </row>
    <row r="744" spans="1:5" x14ac:dyDescent="0.25">
      <c r="A744" s="16"/>
      <c r="B744" s="17"/>
      <c r="C744" s="18"/>
      <c r="D744" s="18"/>
      <c r="E744" s="18"/>
    </row>
    <row r="745" spans="1:5" x14ac:dyDescent="0.25">
      <c r="A745" s="16"/>
      <c r="B745" s="17"/>
      <c r="C745" s="18"/>
      <c r="D745" s="20" t="s">
        <v>329</v>
      </c>
      <c r="E745" s="6">
        <v>295800</v>
      </c>
    </row>
    <row r="752" spans="1:5" x14ac:dyDescent="0.25">
      <c r="A752" s="15" t="s">
        <v>431</v>
      </c>
      <c r="B752" s="4"/>
      <c r="C752" s="5"/>
      <c r="D752" s="170" t="s">
        <v>418</v>
      </c>
      <c r="E752" s="170"/>
    </row>
    <row r="753" spans="1:5" x14ac:dyDescent="0.25">
      <c r="A753" s="16" t="s">
        <v>1</v>
      </c>
      <c r="B753" s="17" t="s">
        <v>2</v>
      </c>
      <c r="C753" s="17" t="s">
        <v>320</v>
      </c>
      <c r="D753" s="17" t="s">
        <v>321</v>
      </c>
      <c r="E753" s="17" t="s">
        <v>322</v>
      </c>
    </row>
    <row r="754" spans="1:5" x14ac:dyDescent="0.25">
      <c r="A754" s="15" t="s">
        <v>419</v>
      </c>
      <c r="B754" s="17"/>
      <c r="C754" s="18"/>
      <c r="D754" s="18"/>
      <c r="E754" s="18"/>
    </row>
    <row r="755" spans="1:5" x14ac:dyDescent="0.25">
      <c r="A755" s="16" t="s">
        <v>432</v>
      </c>
      <c r="B755" s="17" t="s">
        <v>33</v>
      </c>
      <c r="C755" s="18">
        <v>1</v>
      </c>
      <c r="D755" s="19">
        <v>295800</v>
      </c>
      <c r="E755" s="19">
        <v>295800</v>
      </c>
    </row>
    <row r="756" spans="1:5" x14ac:dyDescent="0.25">
      <c r="A756" s="16" t="s">
        <v>433</v>
      </c>
      <c r="B756" s="17" t="s">
        <v>5</v>
      </c>
      <c r="C756" s="18">
        <v>1.7684</v>
      </c>
      <c r="D756" s="19">
        <v>13177</v>
      </c>
      <c r="E756" s="19">
        <v>23302.21</v>
      </c>
    </row>
    <row r="757" spans="1:5" x14ac:dyDescent="0.25">
      <c r="A757" s="16"/>
      <c r="B757" s="17"/>
      <c r="C757" s="18"/>
      <c r="D757" s="20" t="s">
        <v>326</v>
      </c>
      <c r="E757" s="6">
        <v>319102.21000000002</v>
      </c>
    </row>
    <row r="758" spans="1:5" x14ac:dyDescent="0.25">
      <c r="A758" s="16"/>
      <c r="B758" s="17"/>
      <c r="C758" s="18"/>
      <c r="D758" s="18"/>
      <c r="E758" s="18"/>
    </row>
    <row r="759" spans="1:5" x14ac:dyDescent="0.25">
      <c r="A759" s="16"/>
      <c r="B759" s="17"/>
      <c r="C759" s="18"/>
      <c r="D759" s="20" t="s">
        <v>329</v>
      </c>
      <c r="E759" s="6">
        <v>319102</v>
      </c>
    </row>
    <row r="764" spans="1:5" x14ac:dyDescent="0.25">
      <c r="A764" s="15" t="s">
        <v>434</v>
      </c>
      <c r="B764" s="4"/>
      <c r="C764" s="5"/>
      <c r="D764" s="170" t="s">
        <v>418</v>
      </c>
      <c r="E764" s="170"/>
    </row>
    <row r="765" spans="1:5" x14ac:dyDescent="0.25">
      <c r="A765" s="16" t="s">
        <v>1</v>
      </c>
      <c r="B765" s="17" t="s">
        <v>2</v>
      </c>
      <c r="C765" s="17" t="s">
        <v>320</v>
      </c>
      <c r="D765" s="17" t="s">
        <v>321</v>
      </c>
      <c r="E765" s="17" t="s">
        <v>322</v>
      </c>
    </row>
    <row r="766" spans="1:5" x14ac:dyDescent="0.25">
      <c r="A766" s="15" t="s">
        <v>419</v>
      </c>
      <c r="B766" s="17"/>
      <c r="C766" s="18"/>
      <c r="D766" s="18"/>
      <c r="E766" s="18"/>
    </row>
    <row r="767" spans="1:5" x14ac:dyDescent="0.25">
      <c r="A767" s="16" t="s">
        <v>432</v>
      </c>
      <c r="B767" s="17" t="s">
        <v>33</v>
      </c>
      <c r="C767" s="18">
        <v>0.62</v>
      </c>
      <c r="D767" s="19">
        <v>295800</v>
      </c>
      <c r="E767" s="19">
        <v>183396</v>
      </c>
    </row>
    <row r="768" spans="1:5" x14ac:dyDescent="0.25">
      <c r="A768" s="16" t="s">
        <v>435</v>
      </c>
      <c r="B768" s="17" t="s">
        <v>33</v>
      </c>
      <c r="C768" s="18">
        <v>0.41</v>
      </c>
      <c r="D768" s="19">
        <v>33000</v>
      </c>
      <c r="E768" s="19">
        <v>13530</v>
      </c>
    </row>
    <row r="769" spans="1:5" x14ac:dyDescent="0.25">
      <c r="A769" s="16"/>
      <c r="B769" s="17"/>
      <c r="C769" s="18"/>
      <c r="D769" s="20" t="s">
        <v>326</v>
      </c>
      <c r="E769" s="6">
        <v>196926</v>
      </c>
    </row>
    <row r="770" spans="1:5" x14ac:dyDescent="0.25">
      <c r="A770" s="16"/>
      <c r="B770" s="17"/>
      <c r="C770" s="18"/>
      <c r="D770" s="18"/>
      <c r="E770" s="18"/>
    </row>
    <row r="771" spans="1:5" x14ac:dyDescent="0.25">
      <c r="A771" s="16"/>
      <c r="B771" s="17"/>
      <c r="C771" s="18"/>
      <c r="D771" s="20" t="s">
        <v>329</v>
      </c>
      <c r="E771" s="6">
        <v>196926</v>
      </c>
    </row>
    <row r="776" spans="1:5" x14ac:dyDescent="0.25">
      <c r="A776" s="15" t="s">
        <v>436</v>
      </c>
      <c r="B776" s="4"/>
      <c r="C776" s="5"/>
      <c r="D776" s="170" t="s">
        <v>319</v>
      </c>
      <c r="E776" s="170"/>
    </row>
    <row r="777" spans="1:5" x14ac:dyDescent="0.25">
      <c r="A777" s="16" t="s">
        <v>1</v>
      </c>
      <c r="B777" s="17" t="s">
        <v>2</v>
      </c>
      <c r="C777" s="17" t="s">
        <v>320</v>
      </c>
      <c r="D777" s="17" t="s">
        <v>321</v>
      </c>
      <c r="E777" s="17" t="s">
        <v>322</v>
      </c>
    </row>
    <row r="778" spans="1:5" x14ac:dyDescent="0.25">
      <c r="A778" s="15" t="s">
        <v>419</v>
      </c>
      <c r="B778" s="17"/>
      <c r="C778" s="18"/>
      <c r="D778" s="18"/>
      <c r="E778" s="18"/>
    </row>
    <row r="779" spans="1:5" x14ac:dyDescent="0.25">
      <c r="A779" s="16" t="s">
        <v>437</v>
      </c>
      <c r="B779" s="17" t="s">
        <v>16</v>
      </c>
      <c r="C779" s="18">
        <v>0.1</v>
      </c>
      <c r="D779" s="19">
        <v>9218</v>
      </c>
      <c r="E779" s="19">
        <v>921.8</v>
      </c>
    </row>
    <row r="780" spans="1:5" x14ac:dyDescent="0.25">
      <c r="A780" s="16"/>
      <c r="B780" s="17"/>
      <c r="C780" s="18"/>
      <c r="D780" s="20" t="s">
        <v>326</v>
      </c>
      <c r="E780" s="6">
        <v>921.8</v>
      </c>
    </row>
    <row r="781" spans="1:5" x14ac:dyDescent="0.25">
      <c r="A781" s="15" t="s">
        <v>409</v>
      </c>
      <c r="B781" s="17"/>
      <c r="C781" s="18"/>
      <c r="D781" s="18"/>
      <c r="E781" s="18"/>
    </row>
    <row r="782" spans="1:5" x14ac:dyDescent="0.25">
      <c r="A782" s="16" t="s">
        <v>438</v>
      </c>
      <c r="B782" s="17" t="s">
        <v>73</v>
      </c>
      <c r="C782" s="18">
        <v>9</v>
      </c>
      <c r="D782" s="19">
        <v>3028</v>
      </c>
      <c r="E782" s="19">
        <v>27252</v>
      </c>
    </row>
    <row r="783" spans="1:5" x14ac:dyDescent="0.25">
      <c r="A783" s="16" t="s">
        <v>439</v>
      </c>
      <c r="B783" s="17" t="s">
        <v>73</v>
      </c>
      <c r="C783" s="18">
        <v>1</v>
      </c>
      <c r="D783" s="19">
        <v>3572</v>
      </c>
      <c r="E783" s="19">
        <v>3572</v>
      </c>
    </row>
    <row r="784" spans="1:5" x14ac:dyDescent="0.25">
      <c r="A784" s="16" t="s">
        <v>440</v>
      </c>
      <c r="B784" s="17" t="s">
        <v>12</v>
      </c>
      <c r="C784" s="18">
        <v>2E-3</v>
      </c>
      <c r="D784" s="19">
        <v>9207</v>
      </c>
      <c r="E784" s="19">
        <v>18.41</v>
      </c>
    </row>
    <row r="785" spans="1:5" x14ac:dyDescent="0.25">
      <c r="A785" s="16"/>
      <c r="B785" s="17"/>
      <c r="C785" s="18"/>
      <c r="D785" s="20" t="s">
        <v>326</v>
      </c>
      <c r="E785" s="6">
        <v>30842.41</v>
      </c>
    </row>
    <row r="786" spans="1:5" x14ac:dyDescent="0.25">
      <c r="A786" s="15" t="s">
        <v>441</v>
      </c>
      <c r="B786" s="17"/>
      <c r="C786" s="18"/>
      <c r="D786" s="18"/>
      <c r="E786" s="18"/>
    </row>
    <row r="787" spans="1:5" x14ac:dyDescent="0.25">
      <c r="A787" s="16" t="s">
        <v>442</v>
      </c>
      <c r="B787" s="17" t="s">
        <v>79</v>
      </c>
      <c r="C787" s="18">
        <v>0.2</v>
      </c>
      <c r="D787" s="19">
        <v>25575</v>
      </c>
      <c r="E787" s="19">
        <v>5115</v>
      </c>
    </row>
    <row r="788" spans="1:5" x14ac:dyDescent="0.25">
      <c r="A788" s="16"/>
      <c r="B788" s="17"/>
      <c r="C788" s="18"/>
      <c r="D788" s="20" t="s">
        <v>326</v>
      </c>
      <c r="E788" s="6">
        <v>5115</v>
      </c>
    </row>
    <row r="789" spans="1:5" x14ac:dyDescent="0.25">
      <c r="A789" s="15" t="s">
        <v>388</v>
      </c>
      <c r="B789" s="17"/>
      <c r="C789" s="18"/>
      <c r="D789" s="18"/>
      <c r="E789" s="18"/>
    </row>
    <row r="790" spans="1:5" x14ac:dyDescent="0.25">
      <c r="A790" s="16" t="s">
        <v>400</v>
      </c>
      <c r="B790" s="17" t="s">
        <v>73</v>
      </c>
      <c r="C790" s="18">
        <v>0.1</v>
      </c>
      <c r="D790" s="19">
        <v>51788</v>
      </c>
      <c r="E790" s="19">
        <v>5178.8</v>
      </c>
    </row>
    <row r="791" spans="1:5" x14ac:dyDescent="0.25">
      <c r="A791" s="16"/>
      <c r="B791" s="17"/>
      <c r="C791" s="18"/>
      <c r="D791" s="20" t="s">
        <v>326</v>
      </c>
      <c r="E791" s="6">
        <v>5178.8</v>
      </c>
    </row>
    <row r="792" spans="1:5" x14ac:dyDescent="0.25">
      <c r="A792" s="15" t="s">
        <v>364</v>
      </c>
      <c r="B792" s="17"/>
      <c r="C792" s="18"/>
      <c r="D792" s="18"/>
      <c r="E792" s="18"/>
    </row>
    <row r="793" spans="1:5" x14ac:dyDescent="0.25">
      <c r="A793" s="16" t="s">
        <v>443</v>
      </c>
      <c r="B793" s="17" t="s">
        <v>12</v>
      </c>
      <c r="C793" s="18">
        <v>9</v>
      </c>
      <c r="D793" s="19">
        <v>8862</v>
      </c>
      <c r="E793" s="19">
        <v>79758</v>
      </c>
    </row>
    <row r="794" spans="1:5" x14ac:dyDescent="0.25">
      <c r="A794" s="16"/>
      <c r="B794" s="17"/>
      <c r="C794" s="18"/>
      <c r="D794" s="20" t="s">
        <v>326</v>
      </c>
      <c r="E794" s="6">
        <v>79758</v>
      </c>
    </row>
    <row r="795" spans="1:5" x14ac:dyDescent="0.25">
      <c r="A795" s="16"/>
      <c r="B795" s="17"/>
      <c r="C795" s="18"/>
      <c r="D795" s="18"/>
      <c r="E795" s="18"/>
    </row>
    <row r="796" spans="1:5" x14ac:dyDescent="0.25">
      <c r="A796" s="16"/>
      <c r="B796" s="17"/>
      <c r="C796" s="18"/>
      <c r="D796" s="20" t="s">
        <v>329</v>
      </c>
      <c r="E796" s="6">
        <v>121816</v>
      </c>
    </row>
    <row r="802" spans="1:5" x14ac:dyDescent="0.25">
      <c r="A802" s="15" t="s">
        <v>444</v>
      </c>
      <c r="B802" s="4"/>
      <c r="C802" s="5"/>
      <c r="D802" s="170" t="s">
        <v>346</v>
      </c>
      <c r="E802" s="170"/>
    </row>
    <row r="803" spans="1:5" x14ac:dyDescent="0.25">
      <c r="A803" s="16" t="s">
        <v>1</v>
      </c>
      <c r="B803" s="17" t="s">
        <v>2</v>
      </c>
      <c r="C803" s="17" t="s">
        <v>320</v>
      </c>
      <c r="D803" s="17" t="s">
        <v>321</v>
      </c>
      <c r="E803" s="17" t="s">
        <v>322</v>
      </c>
    </row>
    <row r="804" spans="1:5" x14ac:dyDescent="0.25">
      <c r="A804" s="15" t="s">
        <v>409</v>
      </c>
      <c r="B804" s="17"/>
      <c r="C804" s="18"/>
      <c r="D804" s="18"/>
      <c r="E804" s="18"/>
    </row>
    <row r="805" spans="1:5" x14ac:dyDescent="0.25">
      <c r="A805" s="16" t="s">
        <v>445</v>
      </c>
      <c r="B805" s="17" t="s">
        <v>73</v>
      </c>
      <c r="C805" s="18">
        <v>1</v>
      </c>
      <c r="D805" s="19">
        <v>65228</v>
      </c>
      <c r="E805" s="19">
        <v>65228</v>
      </c>
    </row>
    <row r="806" spans="1:5" x14ac:dyDescent="0.25">
      <c r="A806" s="16" t="s">
        <v>446</v>
      </c>
      <c r="B806" s="17" t="s">
        <v>73</v>
      </c>
      <c r="C806" s="18">
        <v>1</v>
      </c>
      <c r="D806" s="19">
        <v>4660</v>
      </c>
      <c r="E806" s="19">
        <v>4660</v>
      </c>
    </row>
    <row r="807" spans="1:5" x14ac:dyDescent="0.25">
      <c r="A807" s="16" t="s">
        <v>447</v>
      </c>
      <c r="B807" s="17" t="s">
        <v>73</v>
      </c>
      <c r="C807" s="18">
        <v>1</v>
      </c>
      <c r="D807" s="19">
        <v>654</v>
      </c>
      <c r="E807" s="19">
        <v>654</v>
      </c>
    </row>
    <row r="808" spans="1:5" x14ac:dyDescent="0.25">
      <c r="A808" s="16"/>
      <c r="B808" s="17"/>
      <c r="C808" s="18"/>
      <c r="D808" s="20" t="s">
        <v>326</v>
      </c>
      <c r="E808" s="6">
        <v>70542</v>
      </c>
    </row>
    <row r="809" spans="1:5" x14ac:dyDescent="0.25">
      <c r="A809" s="16"/>
      <c r="B809" s="17"/>
      <c r="C809" s="18"/>
      <c r="D809" s="18"/>
      <c r="E809" s="18"/>
    </row>
    <row r="810" spans="1:5" x14ac:dyDescent="0.25">
      <c r="A810" s="16"/>
      <c r="B810" s="17"/>
      <c r="C810" s="18"/>
      <c r="D810" s="20" t="s">
        <v>329</v>
      </c>
      <c r="E810" s="6">
        <v>70542</v>
      </c>
    </row>
    <row r="815" spans="1:5" x14ac:dyDescent="0.25">
      <c r="A815" s="15" t="s">
        <v>448</v>
      </c>
      <c r="B815" s="4"/>
      <c r="C815" s="5"/>
      <c r="D815" s="170" t="s">
        <v>346</v>
      </c>
      <c r="E815" s="170"/>
    </row>
    <row r="816" spans="1:5" x14ac:dyDescent="0.25">
      <c r="A816" s="16" t="s">
        <v>1</v>
      </c>
      <c r="B816" s="17" t="s">
        <v>2</v>
      </c>
      <c r="C816" s="17" t="s">
        <v>320</v>
      </c>
      <c r="D816" s="17" t="s">
        <v>321</v>
      </c>
      <c r="E816" s="17" t="s">
        <v>322</v>
      </c>
    </row>
    <row r="817" spans="1:5" x14ac:dyDescent="0.25">
      <c r="A817" s="15" t="s">
        <v>409</v>
      </c>
      <c r="B817" s="17"/>
      <c r="C817" s="18"/>
      <c r="D817" s="18"/>
      <c r="E817" s="18"/>
    </row>
    <row r="818" spans="1:5" x14ac:dyDescent="0.25">
      <c r="A818" s="16" t="s">
        <v>426</v>
      </c>
      <c r="B818" s="17" t="s">
        <v>12</v>
      </c>
      <c r="C818" s="18">
        <v>0.02</v>
      </c>
      <c r="D818" s="19">
        <v>37851</v>
      </c>
      <c r="E818" s="19">
        <v>757.02</v>
      </c>
    </row>
    <row r="819" spans="1:5" x14ac:dyDescent="0.25">
      <c r="A819" s="16" t="s">
        <v>449</v>
      </c>
      <c r="B819" s="17" t="s">
        <v>73</v>
      </c>
      <c r="C819" s="18">
        <v>1</v>
      </c>
      <c r="D819" s="19">
        <v>52184</v>
      </c>
      <c r="E819" s="19">
        <v>52184</v>
      </c>
    </row>
    <row r="820" spans="1:5" x14ac:dyDescent="0.25">
      <c r="A820" s="16" t="s">
        <v>450</v>
      </c>
      <c r="B820" s="17" t="s">
        <v>73</v>
      </c>
      <c r="C820" s="18">
        <v>1</v>
      </c>
      <c r="D820" s="19">
        <v>7456</v>
      </c>
      <c r="E820" s="19">
        <v>7456</v>
      </c>
    </row>
    <row r="821" spans="1:5" x14ac:dyDescent="0.25">
      <c r="A821" s="16" t="s">
        <v>451</v>
      </c>
      <c r="B821" s="17" t="s">
        <v>73</v>
      </c>
      <c r="C821" s="18">
        <v>1</v>
      </c>
      <c r="D821" s="19">
        <v>1299</v>
      </c>
      <c r="E821" s="19">
        <v>1299</v>
      </c>
    </row>
    <row r="822" spans="1:5" x14ac:dyDescent="0.25">
      <c r="A822" s="16"/>
      <c r="B822" s="17"/>
      <c r="C822" s="18"/>
      <c r="D822" s="20" t="s">
        <v>326</v>
      </c>
      <c r="E822" s="6">
        <v>61696.02</v>
      </c>
    </row>
    <row r="823" spans="1:5" x14ac:dyDescent="0.25">
      <c r="A823" s="16"/>
      <c r="B823" s="17"/>
      <c r="C823" s="18"/>
      <c r="D823" s="18"/>
      <c r="E823" s="18"/>
    </row>
    <row r="824" spans="1:5" x14ac:dyDescent="0.25">
      <c r="A824" s="16"/>
      <c r="B824" s="17"/>
      <c r="C824" s="18"/>
      <c r="D824" s="20" t="s">
        <v>329</v>
      </c>
      <c r="E824" s="6">
        <v>61696</v>
      </c>
    </row>
    <row r="829" spans="1:5" x14ac:dyDescent="0.25">
      <c r="A829" s="15" t="s">
        <v>452</v>
      </c>
      <c r="B829" s="4"/>
      <c r="C829" s="5"/>
      <c r="D829" s="170" t="s">
        <v>453</v>
      </c>
      <c r="E829" s="170"/>
    </row>
    <row r="830" spans="1:5" x14ac:dyDescent="0.25">
      <c r="A830" s="16" t="s">
        <v>1</v>
      </c>
      <c r="B830" s="17" t="s">
        <v>2</v>
      </c>
      <c r="C830" s="17" t="s">
        <v>320</v>
      </c>
      <c r="D830" s="17" t="s">
        <v>321</v>
      </c>
      <c r="E830" s="17" t="s">
        <v>322</v>
      </c>
    </row>
    <row r="831" spans="1:5" x14ac:dyDescent="0.25">
      <c r="A831" s="15" t="s">
        <v>419</v>
      </c>
      <c r="B831" s="17"/>
      <c r="C831" s="18"/>
      <c r="D831" s="18"/>
      <c r="E831" s="18"/>
    </row>
    <row r="832" spans="1:5" x14ac:dyDescent="0.25">
      <c r="A832" s="16" t="s">
        <v>454</v>
      </c>
      <c r="B832" s="17" t="s">
        <v>23</v>
      </c>
      <c r="C832" s="18">
        <v>4.4000000000000004</v>
      </c>
      <c r="D832" s="19">
        <v>5005</v>
      </c>
      <c r="E832" s="19">
        <v>22022</v>
      </c>
    </row>
    <row r="833" spans="1:5" x14ac:dyDescent="0.25">
      <c r="A833" s="16" t="s">
        <v>455</v>
      </c>
      <c r="B833" s="17" t="s">
        <v>23</v>
      </c>
      <c r="C833" s="18">
        <v>5.8</v>
      </c>
      <c r="D833" s="19">
        <v>3426</v>
      </c>
      <c r="E833" s="19">
        <v>19870.8</v>
      </c>
    </row>
    <row r="834" spans="1:5" x14ac:dyDescent="0.25">
      <c r="A834" s="16" t="s">
        <v>456</v>
      </c>
      <c r="B834" s="17" t="s">
        <v>12</v>
      </c>
      <c r="C834" s="18">
        <v>0.01</v>
      </c>
      <c r="D834" s="19">
        <v>45319</v>
      </c>
      <c r="E834" s="19">
        <v>453.19</v>
      </c>
    </row>
    <row r="835" spans="1:5" x14ac:dyDescent="0.25">
      <c r="A835" s="16" t="s">
        <v>457</v>
      </c>
      <c r="B835" s="17" t="s">
        <v>50</v>
      </c>
      <c r="C835" s="18">
        <v>0.26</v>
      </c>
      <c r="D835" s="19">
        <v>2353</v>
      </c>
      <c r="E835" s="19">
        <v>611.78</v>
      </c>
    </row>
    <row r="836" spans="1:5" x14ac:dyDescent="0.25">
      <c r="A836" s="16"/>
      <c r="B836" s="17"/>
      <c r="C836" s="18"/>
      <c r="D836" s="20" t="s">
        <v>326</v>
      </c>
      <c r="E836" s="6">
        <v>42957.77</v>
      </c>
    </row>
    <row r="837" spans="1:5" x14ac:dyDescent="0.25">
      <c r="A837" s="15" t="s">
        <v>409</v>
      </c>
      <c r="B837" s="17"/>
      <c r="C837" s="18"/>
      <c r="D837" s="18"/>
      <c r="E837" s="18"/>
    </row>
    <row r="838" spans="1:5" x14ac:dyDescent="0.25">
      <c r="A838" s="16" t="s">
        <v>458</v>
      </c>
      <c r="B838" s="17" t="s">
        <v>12</v>
      </c>
      <c r="C838" s="18">
        <v>1E-3</v>
      </c>
      <c r="D838" s="19">
        <v>27519</v>
      </c>
      <c r="E838" s="19">
        <v>27.52</v>
      </c>
    </row>
    <row r="839" spans="1:5" x14ac:dyDescent="0.25">
      <c r="A839" s="16" t="s">
        <v>426</v>
      </c>
      <c r="B839" s="17" t="s">
        <v>12</v>
      </c>
      <c r="C839" s="18">
        <v>1E-3</v>
      </c>
      <c r="D839" s="19">
        <v>37851</v>
      </c>
      <c r="E839" s="19">
        <v>37.85</v>
      </c>
    </row>
    <row r="840" spans="1:5" x14ac:dyDescent="0.25">
      <c r="A840" s="16" t="s">
        <v>459</v>
      </c>
      <c r="B840" s="17" t="s">
        <v>12</v>
      </c>
      <c r="C840" s="18">
        <v>1E-3</v>
      </c>
      <c r="D840" s="19">
        <v>368280</v>
      </c>
      <c r="E840" s="19">
        <v>368.28</v>
      </c>
    </row>
    <row r="841" spans="1:5" x14ac:dyDescent="0.25">
      <c r="A841" s="16" t="s">
        <v>460</v>
      </c>
      <c r="B841" s="17" t="s">
        <v>12</v>
      </c>
      <c r="C841" s="18">
        <v>1E-3</v>
      </c>
      <c r="D841" s="19">
        <v>26598</v>
      </c>
      <c r="E841" s="19">
        <v>26.6</v>
      </c>
    </row>
    <row r="842" spans="1:5" x14ac:dyDescent="0.25">
      <c r="A842" s="16"/>
      <c r="B842" s="17"/>
      <c r="C842" s="18"/>
      <c r="D842" s="20" t="s">
        <v>326</v>
      </c>
      <c r="E842" s="6">
        <v>460.25</v>
      </c>
    </row>
    <row r="843" spans="1:5" x14ac:dyDescent="0.25">
      <c r="A843" s="15" t="s">
        <v>388</v>
      </c>
      <c r="B843" s="17"/>
      <c r="C843" s="18"/>
      <c r="D843" s="18"/>
      <c r="E843" s="18"/>
    </row>
    <row r="844" spans="1:5" x14ac:dyDescent="0.25">
      <c r="A844" s="16" t="s">
        <v>461</v>
      </c>
      <c r="B844" s="17" t="s">
        <v>73</v>
      </c>
      <c r="C844" s="18">
        <v>5.6000000000000001E-2</v>
      </c>
      <c r="D844" s="19">
        <v>124700</v>
      </c>
      <c r="E844" s="19">
        <v>6983.2</v>
      </c>
    </row>
    <row r="845" spans="1:5" x14ac:dyDescent="0.25">
      <c r="A845" s="16"/>
      <c r="B845" s="17"/>
      <c r="C845" s="18"/>
      <c r="D845" s="20" t="s">
        <v>326</v>
      </c>
      <c r="E845" s="6">
        <v>6983.2</v>
      </c>
    </row>
    <row r="846" spans="1:5" x14ac:dyDescent="0.25">
      <c r="A846" s="16"/>
      <c r="B846" s="17"/>
      <c r="C846" s="18"/>
      <c r="D846" s="18"/>
      <c r="E846" s="18"/>
    </row>
    <row r="847" spans="1:5" x14ac:dyDescent="0.25">
      <c r="A847" s="16"/>
      <c r="B847" s="17"/>
      <c r="C847" s="18"/>
      <c r="D847" s="20" t="s">
        <v>329</v>
      </c>
      <c r="E847" s="6">
        <v>50401</v>
      </c>
    </row>
    <row r="852" spans="1:5" x14ac:dyDescent="0.25">
      <c r="A852" s="15" t="s">
        <v>462</v>
      </c>
      <c r="B852" s="4"/>
      <c r="C852" s="5"/>
      <c r="D852" s="170" t="s">
        <v>453</v>
      </c>
      <c r="E852" s="170"/>
    </row>
    <row r="853" spans="1:5" x14ac:dyDescent="0.25">
      <c r="A853" s="16" t="s">
        <v>1</v>
      </c>
      <c r="B853" s="17" t="s">
        <v>2</v>
      </c>
      <c r="C853" s="17" t="s">
        <v>320</v>
      </c>
      <c r="D853" s="17" t="s">
        <v>321</v>
      </c>
      <c r="E853" s="17" t="s">
        <v>322</v>
      </c>
    </row>
    <row r="854" spans="1:5" x14ac:dyDescent="0.25">
      <c r="A854" s="15" t="s">
        <v>419</v>
      </c>
      <c r="B854" s="17"/>
      <c r="C854" s="18"/>
      <c r="D854" s="18"/>
      <c r="E854" s="18"/>
    </row>
    <row r="855" spans="1:5" x14ac:dyDescent="0.25">
      <c r="A855" s="16" t="s">
        <v>463</v>
      </c>
      <c r="B855" s="17" t="s">
        <v>12</v>
      </c>
      <c r="C855" s="18">
        <v>0.34</v>
      </c>
      <c r="D855" s="19">
        <v>139950</v>
      </c>
      <c r="E855" s="19">
        <v>47583</v>
      </c>
    </row>
    <row r="856" spans="1:5" x14ac:dyDescent="0.25">
      <c r="A856" s="16" t="s">
        <v>455</v>
      </c>
      <c r="B856" s="17" t="s">
        <v>23</v>
      </c>
      <c r="C856" s="18">
        <v>8</v>
      </c>
      <c r="D856" s="19">
        <v>3426</v>
      </c>
      <c r="E856" s="19">
        <v>27408</v>
      </c>
    </row>
    <row r="857" spans="1:5" x14ac:dyDescent="0.25">
      <c r="A857" s="16" t="s">
        <v>464</v>
      </c>
      <c r="B857" s="17" t="s">
        <v>23</v>
      </c>
      <c r="C857" s="18">
        <v>8</v>
      </c>
      <c r="D857" s="19">
        <v>1711</v>
      </c>
      <c r="E857" s="19">
        <v>13688</v>
      </c>
    </row>
    <row r="858" spans="1:5" x14ac:dyDescent="0.25">
      <c r="A858" s="16" t="s">
        <v>456</v>
      </c>
      <c r="B858" s="17" t="s">
        <v>12</v>
      </c>
      <c r="C858" s="18">
        <v>0.01</v>
      </c>
      <c r="D858" s="19">
        <v>45319</v>
      </c>
      <c r="E858" s="19">
        <v>453.19</v>
      </c>
    </row>
    <row r="859" spans="1:5" x14ac:dyDescent="0.25">
      <c r="A859" s="16" t="s">
        <v>457</v>
      </c>
      <c r="B859" s="17" t="s">
        <v>50</v>
      </c>
      <c r="C859" s="18">
        <v>0.13</v>
      </c>
      <c r="D859" s="19">
        <v>2353</v>
      </c>
      <c r="E859" s="19">
        <v>305.89</v>
      </c>
    </row>
    <row r="860" spans="1:5" x14ac:dyDescent="0.25">
      <c r="A860" s="16"/>
      <c r="B860" s="17"/>
      <c r="C860" s="18"/>
      <c r="D860" s="20" t="s">
        <v>326</v>
      </c>
      <c r="E860" s="6">
        <v>89438.080000000002</v>
      </c>
    </row>
    <row r="861" spans="1:5" x14ac:dyDescent="0.25">
      <c r="A861" s="15" t="s">
        <v>409</v>
      </c>
      <c r="B861" s="17"/>
      <c r="C861" s="18"/>
      <c r="D861" s="18"/>
      <c r="E861" s="18"/>
    </row>
    <row r="862" spans="1:5" x14ac:dyDescent="0.25">
      <c r="A862" s="16" t="s">
        <v>458</v>
      </c>
      <c r="B862" s="17" t="s">
        <v>12</v>
      </c>
      <c r="C862" s="18">
        <v>1E-3</v>
      </c>
      <c r="D862" s="19">
        <v>27519</v>
      </c>
      <c r="E862" s="19">
        <v>27.52</v>
      </c>
    </row>
    <row r="863" spans="1:5" x14ac:dyDescent="0.25">
      <c r="A863" s="16" t="s">
        <v>426</v>
      </c>
      <c r="B863" s="17" t="s">
        <v>12</v>
      </c>
      <c r="C863" s="18">
        <v>1E-3</v>
      </c>
      <c r="D863" s="19">
        <v>37851</v>
      </c>
      <c r="E863" s="19">
        <v>37.85</v>
      </c>
    </row>
    <row r="864" spans="1:5" x14ac:dyDescent="0.25">
      <c r="A864" s="16" t="s">
        <v>459</v>
      </c>
      <c r="B864" s="17" t="s">
        <v>12</v>
      </c>
      <c r="C864" s="18">
        <v>1E-3</v>
      </c>
      <c r="D864" s="19">
        <v>368280</v>
      </c>
      <c r="E864" s="19">
        <v>368.28</v>
      </c>
    </row>
    <row r="865" spans="1:5" x14ac:dyDescent="0.25">
      <c r="A865" s="16" t="s">
        <v>460</v>
      </c>
      <c r="B865" s="17" t="s">
        <v>12</v>
      </c>
      <c r="C865" s="18">
        <v>1E-3</v>
      </c>
      <c r="D865" s="19">
        <v>26598</v>
      </c>
      <c r="E865" s="19">
        <v>26.6</v>
      </c>
    </row>
    <row r="866" spans="1:5" x14ac:dyDescent="0.25">
      <c r="A866" s="16"/>
      <c r="B866" s="17"/>
      <c r="C866" s="18"/>
      <c r="D866" s="20" t="s">
        <v>326</v>
      </c>
      <c r="E866" s="6">
        <v>460.25</v>
      </c>
    </row>
    <row r="867" spans="1:5" x14ac:dyDescent="0.25">
      <c r="A867" s="15" t="s">
        <v>388</v>
      </c>
      <c r="B867" s="17"/>
      <c r="C867" s="18"/>
      <c r="D867" s="18"/>
      <c r="E867" s="18"/>
    </row>
    <row r="868" spans="1:5" x14ac:dyDescent="0.25">
      <c r="A868" s="16" t="s">
        <v>461</v>
      </c>
      <c r="B868" s="17" t="s">
        <v>73</v>
      </c>
      <c r="C868" s="18">
        <v>5.6000000000000001E-2</v>
      </c>
      <c r="D868" s="19">
        <v>124700</v>
      </c>
      <c r="E868" s="19">
        <v>6983.2</v>
      </c>
    </row>
    <row r="869" spans="1:5" x14ac:dyDescent="0.25">
      <c r="A869" s="16"/>
      <c r="B869" s="17"/>
      <c r="C869" s="18"/>
      <c r="D869" s="20" t="s">
        <v>326</v>
      </c>
      <c r="E869" s="6">
        <v>6983.2</v>
      </c>
    </row>
    <row r="870" spans="1:5" x14ac:dyDescent="0.25">
      <c r="A870" s="16"/>
      <c r="B870" s="17"/>
      <c r="C870" s="18"/>
      <c r="D870" s="18"/>
      <c r="E870" s="18"/>
    </row>
    <row r="871" spans="1:5" x14ac:dyDescent="0.25">
      <c r="A871" s="16"/>
      <c r="B871" s="17"/>
      <c r="C871" s="18"/>
      <c r="D871" s="20" t="s">
        <v>329</v>
      </c>
      <c r="E871" s="6">
        <v>96882</v>
      </c>
    </row>
    <row r="876" spans="1:5" x14ac:dyDescent="0.25">
      <c r="A876" s="15" t="s">
        <v>465</v>
      </c>
      <c r="B876" s="4"/>
      <c r="C876" s="5"/>
      <c r="D876" s="170" t="s">
        <v>418</v>
      </c>
      <c r="E876" s="170"/>
    </row>
    <row r="877" spans="1:5" x14ac:dyDescent="0.25">
      <c r="A877" s="16" t="s">
        <v>1</v>
      </c>
      <c r="B877" s="17" t="s">
        <v>2</v>
      </c>
      <c r="C877" s="17" t="s">
        <v>320</v>
      </c>
      <c r="D877" s="17" t="s">
        <v>321</v>
      </c>
      <c r="E877" s="17" t="s">
        <v>322</v>
      </c>
    </row>
    <row r="878" spans="1:5" x14ac:dyDescent="0.25">
      <c r="A878" s="15" t="s">
        <v>419</v>
      </c>
      <c r="B878" s="17"/>
      <c r="C878" s="18"/>
      <c r="D878" s="18"/>
      <c r="E878" s="18"/>
    </row>
    <row r="879" spans="1:5" x14ac:dyDescent="0.25">
      <c r="A879" s="16" t="s">
        <v>420</v>
      </c>
      <c r="B879" s="17" t="s">
        <v>5</v>
      </c>
      <c r="C879" s="18">
        <v>450</v>
      </c>
      <c r="D879" s="19">
        <v>471</v>
      </c>
      <c r="E879" s="19">
        <v>211950</v>
      </c>
    </row>
    <row r="880" spans="1:5" x14ac:dyDescent="0.25">
      <c r="A880" s="16" t="s">
        <v>421</v>
      </c>
      <c r="B880" s="17" t="s">
        <v>33</v>
      </c>
      <c r="C880" s="18">
        <v>1.0900000000000001</v>
      </c>
      <c r="D880" s="19">
        <v>52553</v>
      </c>
      <c r="E880" s="19">
        <v>57282.77</v>
      </c>
    </row>
    <row r="881" spans="1:5" x14ac:dyDescent="0.25">
      <c r="A881" s="16" t="s">
        <v>423</v>
      </c>
      <c r="B881" s="17" t="s">
        <v>21</v>
      </c>
      <c r="C881" s="18">
        <v>168</v>
      </c>
      <c r="D881" s="19">
        <v>55</v>
      </c>
      <c r="E881" s="19">
        <v>9240</v>
      </c>
    </row>
    <row r="882" spans="1:5" x14ac:dyDescent="0.25">
      <c r="A882" s="16"/>
      <c r="B882" s="17"/>
      <c r="C882" s="18"/>
      <c r="D882" s="20" t="s">
        <v>326</v>
      </c>
      <c r="E882" s="6">
        <v>278472.77</v>
      </c>
    </row>
    <row r="883" spans="1:5" x14ac:dyDescent="0.25">
      <c r="A883" s="15" t="s">
        <v>409</v>
      </c>
      <c r="B883" s="17"/>
      <c r="C883" s="18"/>
      <c r="D883" s="18"/>
      <c r="E883" s="18"/>
    </row>
    <row r="884" spans="1:5" x14ac:dyDescent="0.25">
      <c r="A884" s="16" t="s">
        <v>424</v>
      </c>
      <c r="B884" s="17" t="s">
        <v>12</v>
      </c>
      <c r="C884" s="18">
        <v>2E-3</v>
      </c>
      <c r="D884" s="19">
        <v>35805</v>
      </c>
      <c r="E884" s="19">
        <v>71.61</v>
      </c>
    </row>
    <row r="885" spans="1:5" x14ac:dyDescent="0.25">
      <c r="A885" s="16" t="s">
        <v>415</v>
      </c>
      <c r="B885" s="17" t="s">
        <v>12</v>
      </c>
      <c r="C885" s="18">
        <v>6.0000000000000001E-3</v>
      </c>
      <c r="D885" s="19">
        <v>27621</v>
      </c>
      <c r="E885" s="19">
        <v>165.73</v>
      </c>
    </row>
    <row r="886" spans="1:5" x14ac:dyDescent="0.25">
      <c r="A886" s="16" t="s">
        <v>425</v>
      </c>
      <c r="B886" s="17" t="s">
        <v>12</v>
      </c>
      <c r="C886" s="18">
        <v>1.2E-2</v>
      </c>
      <c r="D886" s="19">
        <v>3376</v>
      </c>
      <c r="E886" s="19">
        <v>40.51</v>
      </c>
    </row>
    <row r="887" spans="1:5" x14ac:dyDescent="0.25">
      <c r="A887" s="16"/>
      <c r="B887" s="17"/>
      <c r="C887" s="18"/>
      <c r="D887" s="20" t="s">
        <v>326</v>
      </c>
      <c r="E887" s="6">
        <v>277.85000000000002</v>
      </c>
    </row>
    <row r="888" spans="1:5" x14ac:dyDescent="0.25">
      <c r="A888" s="15" t="s">
        <v>388</v>
      </c>
      <c r="B888" s="17"/>
      <c r="C888" s="18"/>
      <c r="D888" s="18"/>
      <c r="E888" s="18"/>
    </row>
    <row r="889" spans="1:5" x14ac:dyDescent="0.25">
      <c r="A889" s="16" t="s">
        <v>428</v>
      </c>
      <c r="B889" s="17" t="s">
        <v>73</v>
      </c>
      <c r="C889" s="18">
        <v>9.5000000000000001E-2</v>
      </c>
      <c r="D889" s="19">
        <v>175643</v>
      </c>
      <c r="E889" s="19">
        <v>16686.09</v>
      </c>
    </row>
    <row r="890" spans="1:5" x14ac:dyDescent="0.25">
      <c r="A890" s="16"/>
      <c r="B890" s="17"/>
      <c r="C890" s="18"/>
      <c r="D890" s="20" t="s">
        <v>326</v>
      </c>
      <c r="E890" s="6">
        <v>16686.09</v>
      </c>
    </row>
    <row r="891" spans="1:5" x14ac:dyDescent="0.25">
      <c r="A891" s="16"/>
      <c r="B891" s="17"/>
      <c r="C891" s="18"/>
      <c r="D891" s="18"/>
      <c r="E891" s="18"/>
    </row>
    <row r="892" spans="1:5" x14ac:dyDescent="0.25">
      <c r="A892" s="16"/>
      <c r="B892" s="17"/>
      <c r="C892" s="18"/>
      <c r="D892" s="20" t="s">
        <v>329</v>
      </c>
      <c r="E892" s="6">
        <v>295437</v>
      </c>
    </row>
    <row r="902" spans="1:5" x14ac:dyDescent="0.25">
      <c r="A902" s="15" t="s">
        <v>466</v>
      </c>
      <c r="B902" s="4"/>
      <c r="C902" s="5"/>
      <c r="D902" s="170" t="s">
        <v>418</v>
      </c>
      <c r="E902" s="170"/>
    </row>
    <row r="903" spans="1:5" x14ac:dyDescent="0.25">
      <c r="A903" s="16" t="s">
        <v>1</v>
      </c>
      <c r="B903" s="17" t="s">
        <v>2</v>
      </c>
      <c r="C903" s="17" t="s">
        <v>320</v>
      </c>
      <c r="D903" s="17" t="s">
        <v>321</v>
      </c>
      <c r="E903" s="17" t="s">
        <v>322</v>
      </c>
    </row>
    <row r="904" spans="1:5" x14ac:dyDescent="0.25">
      <c r="A904" s="15" t="s">
        <v>419</v>
      </c>
      <c r="B904" s="17"/>
      <c r="C904" s="18"/>
      <c r="D904" s="18"/>
      <c r="E904" s="18"/>
    </row>
    <row r="905" spans="1:5" x14ac:dyDescent="0.25">
      <c r="A905" s="16" t="s">
        <v>467</v>
      </c>
      <c r="B905" s="17" t="s">
        <v>33</v>
      </c>
      <c r="C905" s="18">
        <v>1</v>
      </c>
      <c r="D905" s="19">
        <v>295437</v>
      </c>
      <c r="E905" s="19">
        <v>295437</v>
      </c>
    </row>
    <row r="906" spans="1:5" x14ac:dyDescent="0.25">
      <c r="A906" s="16" t="s">
        <v>468</v>
      </c>
      <c r="B906" s="17" t="s">
        <v>5</v>
      </c>
      <c r="C906" s="18">
        <v>13.5</v>
      </c>
      <c r="D906" s="19">
        <v>10384</v>
      </c>
      <c r="E906" s="19">
        <v>140184</v>
      </c>
    </row>
    <row r="907" spans="1:5" x14ac:dyDescent="0.25">
      <c r="A907" s="16"/>
      <c r="B907" s="17"/>
      <c r="C907" s="18"/>
      <c r="D907" s="20" t="s">
        <v>326</v>
      </c>
      <c r="E907" s="6">
        <v>435621</v>
      </c>
    </row>
    <row r="908" spans="1:5" x14ac:dyDescent="0.25">
      <c r="A908" s="16"/>
      <c r="B908" s="17"/>
      <c r="C908" s="18"/>
      <c r="D908" s="18"/>
      <c r="E908" s="18"/>
    </row>
    <row r="909" spans="1:5" x14ac:dyDescent="0.25">
      <c r="A909" s="16"/>
      <c r="B909" s="17"/>
      <c r="C909" s="18"/>
      <c r="D909" s="20" t="s">
        <v>329</v>
      </c>
      <c r="E909" s="6">
        <v>435621</v>
      </c>
    </row>
    <row r="914" spans="1:5" x14ac:dyDescent="0.25">
      <c r="A914" s="15" t="s">
        <v>469</v>
      </c>
      <c r="B914" s="4"/>
      <c r="C914" s="5"/>
      <c r="D914" s="170" t="s">
        <v>418</v>
      </c>
      <c r="E914" s="170"/>
    </row>
    <row r="915" spans="1:5" x14ac:dyDescent="0.25">
      <c r="A915" s="16" t="s">
        <v>1</v>
      </c>
      <c r="B915" s="17" t="s">
        <v>2</v>
      </c>
      <c r="C915" s="17" t="s">
        <v>320</v>
      </c>
      <c r="D915" s="17" t="s">
        <v>321</v>
      </c>
      <c r="E915" s="17" t="s">
        <v>322</v>
      </c>
    </row>
    <row r="916" spans="1:5" x14ac:dyDescent="0.25">
      <c r="A916" s="15" t="s">
        <v>419</v>
      </c>
      <c r="B916" s="17"/>
      <c r="C916" s="18"/>
      <c r="D916" s="18"/>
      <c r="E916" s="18"/>
    </row>
    <row r="917" spans="1:5" x14ac:dyDescent="0.25">
      <c r="A917" s="16" t="s">
        <v>420</v>
      </c>
      <c r="B917" s="17" t="s">
        <v>5</v>
      </c>
      <c r="C917" s="18">
        <v>363</v>
      </c>
      <c r="D917" s="19">
        <v>471</v>
      </c>
      <c r="E917" s="19">
        <v>170973</v>
      </c>
    </row>
    <row r="918" spans="1:5" x14ac:dyDescent="0.25">
      <c r="A918" s="16" t="s">
        <v>421</v>
      </c>
      <c r="B918" s="17" t="s">
        <v>33</v>
      </c>
      <c r="C918" s="18">
        <v>1.1599999999999999</v>
      </c>
      <c r="D918" s="19">
        <v>52553</v>
      </c>
      <c r="E918" s="19">
        <v>60961.48</v>
      </c>
    </row>
    <row r="919" spans="1:5" x14ac:dyDescent="0.25">
      <c r="A919" s="16" t="s">
        <v>423</v>
      </c>
      <c r="B919" s="17" t="s">
        <v>21</v>
      </c>
      <c r="C919" s="18">
        <v>185</v>
      </c>
      <c r="D919" s="19">
        <v>55</v>
      </c>
      <c r="E919" s="19">
        <v>10175</v>
      </c>
    </row>
    <row r="920" spans="1:5" x14ac:dyDescent="0.25">
      <c r="A920" s="16"/>
      <c r="B920" s="17"/>
      <c r="C920" s="18"/>
      <c r="D920" s="20" t="s">
        <v>326</v>
      </c>
      <c r="E920" s="6">
        <v>242109.48</v>
      </c>
    </row>
    <row r="921" spans="1:5" x14ac:dyDescent="0.25">
      <c r="A921" s="15" t="s">
        <v>409</v>
      </c>
      <c r="B921" s="17"/>
      <c r="C921" s="18"/>
      <c r="D921" s="18"/>
      <c r="E921" s="18"/>
    </row>
    <row r="922" spans="1:5" x14ac:dyDescent="0.25">
      <c r="A922" s="16" t="s">
        <v>424</v>
      </c>
      <c r="B922" s="17" t="s">
        <v>12</v>
      </c>
      <c r="C922" s="18">
        <v>2E-3</v>
      </c>
      <c r="D922" s="19">
        <v>35805</v>
      </c>
      <c r="E922" s="19">
        <v>71.61</v>
      </c>
    </row>
    <row r="923" spans="1:5" x14ac:dyDescent="0.25">
      <c r="A923" s="16" t="s">
        <v>415</v>
      </c>
      <c r="B923" s="17" t="s">
        <v>12</v>
      </c>
      <c r="C923" s="18">
        <v>6.0000000000000001E-3</v>
      </c>
      <c r="D923" s="19">
        <v>27621</v>
      </c>
      <c r="E923" s="19">
        <v>165.73</v>
      </c>
    </row>
    <row r="924" spans="1:5" x14ac:dyDescent="0.25">
      <c r="A924" s="16" t="s">
        <v>425</v>
      </c>
      <c r="B924" s="17" t="s">
        <v>12</v>
      </c>
      <c r="C924" s="18">
        <v>1.2E-2</v>
      </c>
      <c r="D924" s="19">
        <v>3376</v>
      </c>
      <c r="E924" s="19">
        <v>40.51</v>
      </c>
    </row>
    <row r="925" spans="1:5" x14ac:dyDescent="0.25">
      <c r="A925" s="16"/>
      <c r="B925" s="17"/>
      <c r="C925" s="18"/>
      <c r="D925" s="20" t="s">
        <v>326</v>
      </c>
      <c r="E925" s="6">
        <v>277.85000000000002</v>
      </c>
    </row>
    <row r="926" spans="1:5" x14ac:dyDescent="0.25">
      <c r="A926" s="15" t="s">
        <v>388</v>
      </c>
      <c r="B926" s="17"/>
      <c r="C926" s="18"/>
      <c r="D926" s="18"/>
      <c r="E926" s="18"/>
    </row>
    <row r="927" spans="1:5" x14ac:dyDescent="0.25">
      <c r="A927" s="16" t="s">
        <v>428</v>
      </c>
      <c r="B927" s="17" t="s">
        <v>73</v>
      </c>
      <c r="C927" s="18">
        <v>7.4999999999999997E-2</v>
      </c>
      <c r="D927" s="19">
        <v>175643</v>
      </c>
      <c r="E927" s="19">
        <v>13173.23</v>
      </c>
    </row>
    <row r="928" spans="1:5" x14ac:dyDescent="0.25">
      <c r="A928" s="16"/>
      <c r="B928" s="17"/>
      <c r="C928" s="18"/>
      <c r="D928" s="20" t="s">
        <v>326</v>
      </c>
      <c r="E928" s="6">
        <v>13173.23</v>
      </c>
    </row>
    <row r="929" spans="1:5" x14ac:dyDescent="0.25">
      <c r="A929" s="16"/>
      <c r="B929" s="17"/>
      <c r="C929" s="18"/>
      <c r="D929" s="18"/>
      <c r="E929" s="18"/>
    </row>
    <row r="930" spans="1:5" x14ac:dyDescent="0.25">
      <c r="A930" s="16"/>
      <c r="B930" s="17"/>
      <c r="C930" s="18"/>
      <c r="D930" s="20" t="s">
        <v>329</v>
      </c>
      <c r="E930" s="6">
        <v>255561</v>
      </c>
    </row>
    <row r="935" spans="1:5" x14ac:dyDescent="0.25">
      <c r="A935" s="15" t="s">
        <v>470</v>
      </c>
      <c r="B935" s="4"/>
      <c r="C935" s="5"/>
      <c r="D935" s="170" t="s">
        <v>418</v>
      </c>
      <c r="E935" s="170"/>
    </row>
    <row r="936" spans="1:5" x14ac:dyDescent="0.25">
      <c r="A936" s="16" t="s">
        <v>1</v>
      </c>
      <c r="B936" s="17" t="s">
        <v>2</v>
      </c>
      <c r="C936" s="17" t="s">
        <v>320</v>
      </c>
      <c r="D936" s="17" t="s">
        <v>321</v>
      </c>
      <c r="E936" s="17" t="s">
        <v>322</v>
      </c>
    </row>
    <row r="937" spans="1:5" x14ac:dyDescent="0.25">
      <c r="A937" s="15" t="s">
        <v>419</v>
      </c>
      <c r="B937" s="17"/>
      <c r="C937" s="18"/>
      <c r="D937" s="18"/>
      <c r="E937" s="18"/>
    </row>
    <row r="938" spans="1:5" x14ac:dyDescent="0.25">
      <c r="A938" s="16" t="s">
        <v>471</v>
      </c>
      <c r="B938" s="17" t="s">
        <v>33</v>
      </c>
      <c r="C938" s="18">
        <v>1</v>
      </c>
      <c r="D938" s="19">
        <v>255561</v>
      </c>
      <c r="E938" s="19">
        <v>255561</v>
      </c>
    </row>
    <row r="939" spans="1:5" x14ac:dyDescent="0.25">
      <c r="A939" s="16" t="s">
        <v>468</v>
      </c>
      <c r="B939" s="17" t="s">
        <v>5</v>
      </c>
      <c r="C939" s="18">
        <v>10.89</v>
      </c>
      <c r="D939" s="19">
        <v>10384</v>
      </c>
      <c r="E939" s="19">
        <v>113081.76</v>
      </c>
    </row>
    <row r="940" spans="1:5" x14ac:dyDescent="0.25">
      <c r="A940" s="16"/>
      <c r="B940" s="17"/>
      <c r="C940" s="18"/>
      <c r="D940" s="20" t="s">
        <v>326</v>
      </c>
      <c r="E940" s="6">
        <v>368642.76</v>
      </c>
    </row>
    <row r="941" spans="1:5" x14ac:dyDescent="0.25">
      <c r="A941" s="16"/>
      <c r="B941" s="17"/>
      <c r="C941" s="18"/>
      <c r="D941" s="18"/>
      <c r="E941" s="18"/>
    </row>
    <row r="942" spans="1:5" x14ac:dyDescent="0.25">
      <c r="A942" s="16"/>
      <c r="B942" s="17"/>
      <c r="C942" s="18"/>
      <c r="D942" s="20" t="s">
        <v>329</v>
      </c>
      <c r="E942" s="6">
        <v>368643</v>
      </c>
    </row>
    <row r="952" spans="1:5" x14ac:dyDescent="0.25">
      <c r="A952" s="15" t="s">
        <v>472</v>
      </c>
      <c r="B952" s="4"/>
      <c r="C952" s="5"/>
      <c r="D952" s="170" t="s">
        <v>319</v>
      </c>
      <c r="E952" s="170"/>
    </row>
    <row r="953" spans="1:5" x14ac:dyDescent="0.25">
      <c r="A953" s="16" t="s">
        <v>1</v>
      </c>
      <c r="B953" s="17" t="s">
        <v>2</v>
      </c>
      <c r="C953" s="17" t="s">
        <v>320</v>
      </c>
      <c r="D953" s="17" t="s">
        <v>321</v>
      </c>
      <c r="E953" s="17" t="s">
        <v>322</v>
      </c>
    </row>
    <row r="954" spans="1:5" x14ac:dyDescent="0.25">
      <c r="A954" s="15" t="s">
        <v>419</v>
      </c>
      <c r="B954" s="17"/>
      <c r="C954" s="18"/>
      <c r="D954" s="18"/>
      <c r="E954" s="18"/>
    </row>
    <row r="955" spans="1:5" x14ac:dyDescent="0.25">
      <c r="A955" s="16" t="s">
        <v>473</v>
      </c>
      <c r="B955" s="17" t="s">
        <v>12</v>
      </c>
      <c r="C955" s="18">
        <v>0.3</v>
      </c>
      <c r="D955" s="19">
        <v>3018</v>
      </c>
      <c r="E955" s="19">
        <v>905.4</v>
      </c>
    </row>
    <row r="956" spans="1:5" x14ac:dyDescent="0.25">
      <c r="A956" s="16" t="s">
        <v>454</v>
      </c>
      <c r="B956" s="17" t="s">
        <v>23</v>
      </c>
      <c r="C956" s="18">
        <v>0.43</v>
      </c>
      <c r="D956" s="19">
        <v>5005</v>
      </c>
      <c r="E956" s="19">
        <v>2152.15</v>
      </c>
    </row>
    <row r="957" spans="1:5" x14ac:dyDescent="0.25">
      <c r="A957" s="16" t="s">
        <v>474</v>
      </c>
      <c r="B957" s="17" t="s">
        <v>23</v>
      </c>
      <c r="C957" s="18">
        <v>0.67</v>
      </c>
      <c r="D957" s="19">
        <v>857</v>
      </c>
      <c r="E957" s="19">
        <v>574.19000000000005</v>
      </c>
    </row>
    <row r="958" spans="1:5" x14ac:dyDescent="0.25">
      <c r="A958" s="16" t="s">
        <v>457</v>
      </c>
      <c r="B958" s="17" t="s">
        <v>50</v>
      </c>
      <c r="C958" s="18">
        <v>0.2</v>
      </c>
      <c r="D958" s="19">
        <v>2353</v>
      </c>
      <c r="E958" s="19">
        <v>470.6</v>
      </c>
    </row>
    <row r="959" spans="1:5" x14ac:dyDescent="0.25">
      <c r="A959" s="16" t="s">
        <v>437</v>
      </c>
      <c r="B959" s="17" t="s">
        <v>16</v>
      </c>
      <c r="C959" s="18">
        <v>0.05</v>
      </c>
      <c r="D959" s="19">
        <v>9218</v>
      </c>
      <c r="E959" s="19">
        <v>460.9</v>
      </c>
    </row>
    <row r="960" spans="1:5" x14ac:dyDescent="0.25">
      <c r="A960" s="16" t="s">
        <v>475</v>
      </c>
      <c r="B960" s="17" t="s">
        <v>33</v>
      </c>
      <c r="C960" s="18">
        <v>6.1999999999999998E-3</v>
      </c>
      <c r="D960" s="19">
        <v>274035</v>
      </c>
      <c r="E960" s="19">
        <v>1699.02</v>
      </c>
    </row>
    <row r="961" spans="1:5" x14ac:dyDescent="0.25">
      <c r="A961" s="16" t="s">
        <v>476</v>
      </c>
      <c r="B961" s="17" t="s">
        <v>12</v>
      </c>
      <c r="C961" s="18">
        <v>0.01</v>
      </c>
      <c r="D961" s="19">
        <v>11151</v>
      </c>
      <c r="E961" s="19">
        <v>111.51</v>
      </c>
    </row>
    <row r="962" spans="1:5" x14ac:dyDescent="0.25">
      <c r="A962" s="16" t="s">
        <v>477</v>
      </c>
      <c r="B962" s="17" t="s">
        <v>16</v>
      </c>
      <c r="C962" s="18">
        <v>3.1E-2</v>
      </c>
      <c r="D962" s="19">
        <v>37721</v>
      </c>
      <c r="E962" s="19">
        <v>1169.3499999999999</v>
      </c>
    </row>
    <row r="963" spans="1:5" x14ac:dyDescent="0.25">
      <c r="A963" s="16" t="s">
        <v>478</v>
      </c>
      <c r="B963" s="17" t="s">
        <v>16</v>
      </c>
      <c r="C963" s="18">
        <v>3.1E-2</v>
      </c>
      <c r="D963" s="19">
        <v>74964</v>
      </c>
      <c r="E963" s="19">
        <v>2323.88</v>
      </c>
    </row>
    <row r="964" spans="1:5" x14ac:dyDescent="0.25">
      <c r="A964" s="16"/>
      <c r="B964" s="17"/>
      <c r="C964" s="18"/>
      <c r="D964" s="20" t="s">
        <v>326</v>
      </c>
      <c r="E964" s="6">
        <v>9867</v>
      </c>
    </row>
    <row r="965" spans="1:5" x14ac:dyDescent="0.25">
      <c r="A965" s="15" t="s">
        <v>409</v>
      </c>
      <c r="B965" s="17"/>
      <c r="C965" s="18"/>
      <c r="D965" s="18"/>
      <c r="E965" s="18"/>
    </row>
    <row r="966" spans="1:5" x14ac:dyDescent="0.25">
      <c r="A966" s="16" t="s">
        <v>458</v>
      </c>
      <c r="B966" s="17" t="s">
        <v>12</v>
      </c>
      <c r="C966" s="18">
        <v>2E-3</v>
      </c>
      <c r="D966" s="19">
        <v>27519</v>
      </c>
      <c r="E966" s="19">
        <v>55.04</v>
      </c>
    </row>
    <row r="967" spans="1:5" x14ac:dyDescent="0.25">
      <c r="A967" s="16" t="s">
        <v>460</v>
      </c>
      <c r="B967" s="17" t="s">
        <v>12</v>
      </c>
      <c r="C967" s="18">
        <v>2E-3</v>
      </c>
      <c r="D967" s="19">
        <v>26598</v>
      </c>
      <c r="E967" s="19">
        <v>53.2</v>
      </c>
    </row>
    <row r="968" spans="1:5" x14ac:dyDescent="0.25">
      <c r="A968" s="16"/>
      <c r="B968" s="17"/>
      <c r="C968" s="18"/>
      <c r="D968" s="20" t="s">
        <v>326</v>
      </c>
      <c r="E968" s="6">
        <v>108.24</v>
      </c>
    </row>
    <row r="969" spans="1:5" x14ac:dyDescent="0.25">
      <c r="A969" s="15" t="s">
        <v>388</v>
      </c>
      <c r="B969" s="17"/>
      <c r="C969" s="18"/>
      <c r="D969" s="18"/>
      <c r="E969" s="18"/>
    </row>
    <row r="970" spans="1:5" x14ac:dyDescent="0.25">
      <c r="A970" s="16" t="s">
        <v>461</v>
      </c>
      <c r="B970" s="17" t="s">
        <v>73</v>
      </c>
      <c r="C970" s="18">
        <v>1.7999999999999999E-2</v>
      </c>
      <c r="D970" s="19">
        <v>124700</v>
      </c>
      <c r="E970" s="19">
        <v>2244.6</v>
      </c>
    </row>
    <row r="971" spans="1:5" x14ac:dyDescent="0.25">
      <c r="A971" s="16"/>
      <c r="B971" s="17"/>
      <c r="C971" s="18"/>
      <c r="D971" s="20" t="s">
        <v>326</v>
      </c>
      <c r="E971" s="6">
        <v>2244.6</v>
      </c>
    </row>
    <row r="972" spans="1:5" x14ac:dyDescent="0.25">
      <c r="A972" s="16"/>
      <c r="B972" s="17"/>
      <c r="C972" s="18"/>
      <c r="D972" s="18"/>
      <c r="E972" s="18"/>
    </row>
    <row r="973" spans="1:5" x14ac:dyDescent="0.25">
      <c r="A973" s="16"/>
      <c r="B973" s="17"/>
      <c r="C973" s="18"/>
      <c r="D973" s="20" t="s">
        <v>329</v>
      </c>
      <c r="E973" s="6">
        <v>12220</v>
      </c>
    </row>
    <row r="978" spans="1:5" x14ac:dyDescent="0.25">
      <c r="A978" s="15" t="s">
        <v>479</v>
      </c>
      <c r="B978" s="4"/>
      <c r="C978" s="5"/>
      <c r="D978" s="170" t="s">
        <v>319</v>
      </c>
      <c r="E978" s="170"/>
    </row>
    <row r="979" spans="1:5" x14ac:dyDescent="0.25">
      <c r="A979" s="16" t="s">
        <v>1</v>
      </c>
      <c r="B979" s="17" t="s">
        <v>2</v>
      </c>
      <c r="C979" s="17" t="s">
        <v>320</v>
      </c>
      <c r="D979" s="17" t="s">
        <v>321</v>
      </c>
      <c r="E979" s="17" t="s">
        <v>322</v>
      </c>
    </row>
    <row r="980" spans="1:5" x14ac:dyDescent="0.25">
      <c r="A980" s="15" t="s">
        <v>409</v>
      </c>
      <c r="B980" s="17"/>
      <c r="C980" s="18"/>
      <c r="D980" s="18"/>
      <c r="E980" s="18"/>
    </row>
    <row r="981" spans="1:5" x14ac:dyDescent="0.25">
      <c r="A981" s="16" t="s">
        <v>480</v>
      </c>
      <c r="B981" s="17" t="s">
        <v>12</v>
      </c>
      <c r="C981" s="18">
        <v>1</v>
      </c>
      <c r="D981" s="19">
        <v>613800</v>
      </c>
      <c r="E981" s="19">
        <v>613800</v>
      </c>
    </row>
    <row r="982" spans="1:5" x14ac:dyDescent="0.25">
      <c r="A982" s="16" t="s">
        <v>481</v>
      </c>
      <c r="B982" s="17" t="s">
        <v>12</v>
      </c>
      <c r="C982" s="18">
        <v>1</v>
      </c>
      <c r="D982" s="19">
        <v>35176</v>
      </c>
      <c r="E982" s="19">
        <v>35176</v>
      </c>
    </row>
    <row r="983" spans="1:5" x14ac:dyDescent="0.25">
      <c r="A983" s="16" t="s">
        <v>426</v>
      </c>
      <c r="B983" s="17" t="s">
        <v>12</v>
      </c>
      <c r="C983" s="18">
        <v>1</v>
      </c>
      <c r="D983" s="19">
        <v>37851</v>
      </c>
      <c r="E983" s="19">
        <v>37851</v>
      </c>
    </row>
    <row r="984" spans="1:5" x14ac:dyDescent="0.25">
      <c r="A984" s="16"/>
      <c r="B984" s="17"/>
      <c r="C984" s="18"/>
      <c r="D984" s="20" t="s">
        <v>326</v>
      </c>
      <c r="E984" s="6">
        <v>686827</v>
      </c>
    </row>
    <row r="985" spans="1:5" x14ac:dyDescent="0.25">
      <c r="A985" s="16"/>
      <c r="B985" s="17"/>
      <c r="C985" s="18"/>
      <c r="D985" s="18"/>
      <c r="E985" s="18"/>
    </row>
    <row r="986" spans="1:5" x14ac:dyDescent="0.25">
      <c r="A986" s="16"/>
      <c r="B986" s="17"/>
      <c r="C986" s="18"/>
      <c r="D986" s="20" t="s">
        <v>329</v>
      </c>
      <c r="E986" s="6">
        <v>686827</v>
      </c>
    </row>
  </sheetData>
  <mergeCells count="45">
    <mergeCell ref="D978:E978"/>
    <mergeCell ref="D852:E852"/>
    <mergeCell ref="D876:E876"/>
    <mergeCell ref="D902:E902"/>
    <mergeCell ref="D914:E914"/>
    <mergeCell ref="D935:E935"/>
    <mergeCell ref="D952:E952"/>
    <mergeCell ref="D829:E829"/>
    <mergeCell ref="D632:E632"/>
    <mergeCell ref="D643:E643"/>
    <mergeCell ref="D652:E652"/>
    <mergeCell ref="D665:E665"/>
    <mergeCell ref="D702:E702"/>
    <mergeCell ref="D726:E726"/>
    <mergeCell ref="D752:E752"/>
    <mergeCell ref="D764:E764"/>
    <mergeCell ref="D776:E776"/>
    <mergeCell ref="D802:E802"/>
    <mergeCell ref="D815:E815"/>
    <mergeCell ref="D622:E622"/>
    <mergeCell ref="D452:E452"/>
    <mergeCell ref="D502:E502"/>
    <mergeCell ref="D532:E532"/>
    <mergeCell ref="D543:E543"/>
    <mergeCell ref="D552:E552"/>
    <mergeCell ref="D562:E562"/>
    <mergeCell ref="D572:E572"/>
    <mergeCell ref="D582:E582"/>
    <mergeCell ref="D593:E593"/>
    <mergeCell ref="D602:E602"/>
    <mergeCell ref="D612:E612"/>
    <mergeCell ref="A1:E5"/>
    <mergeCell ref="A6:E7"/>
    <mergeCell ref="D402:E402"/>
    <mergeCell ref="A8:E8"/>
    <mergeCell ref="D9:E9"/>
    <mergeCell ref="D24:E24"/>
    <mergeCell ref="D38:E38"/>
    <mergeCell ref="D52:E52"/>
    <mergeCell ref="D102:E102"/>
    <mergeCell ref="D152:E152"/>
    <mergeCell ref="D202:E202"/>
    <mergeCell ref="D252:E252"/>
    <mergeCell ref="D302:E302"/>
    <mergeCell ref="D352:E35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ANEXO 8</vt:lpstr>
      <vt:lpstr>Insumos</vt:lpstr>
      <vt:lpstr>Subproductos</vt:lpstr>
      <vt:lpstr>'ANEXO 8'!Área_de_impresión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Jhumon Inc</dc:creator>
  <cp:lastModifiedBy>Pachon Castillo Jaime Ernesto</cp:lastModifiedBy>
  <cp:lastPrinted>2020-04-14T16:58:39Z</cp:lastPrinted>
  <dcterms:created xsi:type="dcterms:W3CDTF">2019-08-03T16:07:33Z</dcterms:created>
  <dcterms:modified xsi:type="dcterms:W3CDTF">2020-07-10T16:52:52Z</dcterms:modified>
</cp:coreProperties>
</file>