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36394674-0B78-4EC1-B4C6-3463D8822EE9}" xr6:coauthVersionLast="45" xr6:coauthVersionMax="45" xr10:uidLastSave="{00000000-0000-0000-0000-000000000000}"/>
  <bookViews>
    <workbookView xWindow="-23148" yWindow="-108" windowWidth="23256" windowHeight="12576" xr2:uid="{66DF5BE0-D3D9-4DC5-A6F7-039402AB8A80}"/>
  </bookViews>
  <sheets>
    <sheet name="IPIAL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IPIALES!$A$1:$H$96</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1" l="1"/>
  <c r="G68" i="1"/>
  <c r="G67" i="1"/>
  <c r="G54" i="1"/>
  <c r="C40" i="1"/>
  <c r="C57" i="1" s="1"/>
  <c r="G56" i="1"/>
  <c r="C39" i="1"/>
  <c r="C56" i="1" s="1"/>
  <c r="G55" i="1"/>
  <c r="C38" i="1"/>
  <c r="C55" i="1" s="1"/>
  <c r="G37" i="1"/>
  <c r="C37" i="1"/>
  <c r="C54" i="1" s="1"/>
  <c r="C36" i="1"/>
  <c r="C53" i="1" s="1"/>
  <c r="G52" i="1"/>
  <c r="C35" i="1"/>
  <c r="C52" i="1" s="1"/>
  <c r="G51" i="1"/>
  <c r="C34" i="1"/>
  <c r="C51" i="1" s="1"/>
  <c r="C33" i="1"/>
  <c r="C50" i="1" s="1"/>
  <c r="C32" i="1"/>
  <c r="C49" i="1" s="1"/>
  <c r="C31" i="1"/>
  <c r="C48" i="1" s="1"/>
  <c r="C30" i="1"/>
  <c r="C47" i="1" s="1"/>
  <c r="G22" i="1"/>
  <c r="G21" i="1"/>
  <c r="G20" i="1"/>
  <c r="G19" i="1"/>
  <c r="G18" i="1"/>
  <c r="G17" i="1"/>
  <c r="G15" i="1"/>
  <c r="G14" i="1"/>
  <c r="F3" i="1"/>
  <c r="G34" i="1" l="1"/>
  <c r="G33" i="1"/>
  <c r="G40" i="1"/>
  <c r="G57" i="1"/>
  <c r="G36" i="1"/>
  <c r="G53" i="1"/>
  <c r="G70" i="1"/>
  <c r="G30" i="1"/>
  <c r="G47" i="1"/>
  <c r="G16" i="1"/>
  <c r="G13" i="1"/>
  <c r="G23" i="1"/>
  <c r="G31" i="1"/>
  <c r="G39" i="1"/>
  <c r="G35" i="1"/>
  <c r="G32" i="1"/>
  <c r="G38" i="1"/>
  <c r="G24" i="1" l="1"/>
  <c r="G26" i="1" s="1"/>
  <c r="G58" i="1"/>
  <c r="G60" i="1" s="1"/>
  <c r="G41" i="1"/>
  <c r="G43" i="1" s="1"/>
  <c r="G61" i="1" l="1"/>
  <c r="G71" i="1" s="1"/>
  <c r="G72" i="1" s="1"/>
  <c r="G74" i="1" s="1"/>
</calcChain>
</file>

<file path=xl/sharedStrings.xml><?xml version="1.0" encoding="utf-8"?>
<sst xmlns="http://schemas.openxmlformats.org/spreadsheetml/2006/main" count="91" uniqueCount="79">
  <si>
    <t>MEJORAMIENTO VIAL MEDIANTE LA CONSTRUCCIÓN PLACA HUELLA RAMAL LAS BRISAS EN EL CORREGIMIENTO COFANIA JARDINES DE SUCUMBIOS A DESARROLLARSE EN EL MUNICIPIO DE IPIALES, DEL DEPARTAMENTO DE NARIÑO.</t>
  </si>
  <si>
    <t xml:space="preserve">PLAZO: </t>
  </si>
  <si>
    <t xml:space="preserve"> MESES</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</si>
  <si>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</si>
  <si>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</si>
  <si>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</si>
  <si>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</si>
  <si>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</si>
  <si>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</si>
  <si>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</si>
  <si>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</si>
  <si>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</si>
  <si>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</si>
  <si>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</si>
  <si>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</si>
  <si>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</si>
  <si>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</si>
  <si>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</si>
  <si>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</si>
  <si>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</si>
  <si>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</si>
  <si>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</si>
  <si>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Gestión Ambiental</t>
  </si>
  <si>
    <t>Profesional Gestión Social</t>
  </si>
  <si>
    <t xml:space="preserve">Ingeniero Residente Interventoria/ Profesional Civil Vías / Geotécnia </t>
  </si>
  <si>
    <t>Profesional HSE</t>
  </si>
  <si>
    <t>Topógrafo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</si>
  <si>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</si>
  <si>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</si>
  <si>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</si>
  <si>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</si>
  <si>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</si>
  <si>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</si>
  <si>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</si>
  <si>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</si>
  <si>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</si>
  <si>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</si>
  <si>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</si>
  <si>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</si>
  <si>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</si>
  <si>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</si>
  <si>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</si>
  <si>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</si>
  <si>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</si>
  <si>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</si>
  <si>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</si>
  <si>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</si>
  <si>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</si>
  <si>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</si>
  <si>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</si>
  <si>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</si>
  <si>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</si>
  <si>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</si>
  <si>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</si>
  <si>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</si>
  <si>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COSTO TOTAL = (F) + (G) + (H)</t>
  </si>
  <si>
    <t>Viaticos Especialista y Director de Obra</t>
  </si>
  <si>
    <t>DIA</t>
  </si>
  <si>
    <r>
      <t xml:space="preserve">Implementación del protocolo de bioseguridad por covid-19 = </t>
    </r>
    <r>
      <rPr>
        <b/>
        <sz val="8"/>
        <color indexed="12"/>
        <rFont val="Arial"/>
        <family val="2"/>
      </rPr>
      <t>(H)</t>
    </r>
  </si>
  <si>
    <r>
      <t xml:space="preserve">TOTAL DE COSTOS DE PERSONAL= </t>
    </r>
    <r>
      <rPr>
        <b/>
        <sz val="8"/>
        <color rgb="FF0000FF"/>
        <rFont val="Arial"/>
        <family val="2"/>
      </rPr>
      <t>(D)</t>
    </r>
    <r>
      <rPr>
        <b/>
        <sz val="8"/>
        <rFont val="Arial"/>
        <family val="2"/>
      </rPr>
      <t xml:space="preserve"> = (A)+(B)+(C )</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</si>
  <si>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</si>
  <si>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</si>
  <si>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</si>
  <si>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</si>
  <si>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</si>
  <si>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</si>
  <si>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</si>
  <si>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</si>
  <si>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</si>
  <si>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</si>
  <si>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</si>
  <si>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</si>
  <si>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</si>
  <si>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t>FIRMAS:</t>
  </si>
  <si>
    <t>Nombre del proponente</t>
  </si>
  <si>
    <t xml:space="preserve">                   </t>
  </si>
  <si>
    <t xml:space="preserve"> Nombre y firma del Representante Legal del Proponente</t>
  </si>
  <si>
    <t>ETAPA 1: PREVIA EN MESES</t>
  </si>
  <si>
    <t>ETAPA 2:ESTUDIOS Y DISEÑOS Y EJECUCION  DE OBRA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</si>
</sst>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_(&quot;$&quot;\ * \(#,##0\);_(&quot;$&quot;\ * &quot;-&quot;_);_(@_)"/>
    <numFmt numFmtId="169" formatCode="_-&quot;$&quot;\ * #,##0_-;\-&quot;$&quot;\ * #,##0_-;_-&quot;$&quot;\ * &quot;-&quot;_-;_-@_-"/>
    <numFmt numFmtId="170" formatCode="_-* #,##0_-;\-* #,##0_-;_-* &quot;-&quot;_-;_-@_-"/>
  </numFmts>
  <fonts count="23" x14ac:knownFonts="1">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sz val="8"/>
      <color theme="0"/>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9">
    <xf numFmtId="0" fontId="0" fillId="0" borderId="0"/>
    <xf numFmtId="41"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Protection="0">
      <alignment vertical="top"/>
    </xf>
    <xf numFmtId="9" fontId="4" fillId="0" borderId="0" applyFont="0" applyFill="0" applyBorder="0" applyAlignment="0" applyProtection="0"/>
    <xf numFmtId="166" fontId="18" fillId="0" borderId="0" applyFont="0" applyFill="0" applyBorder="0" applyAlignment="0" applyProtection="0"/>
    <xf numFmtId="164" fontId="19" fillId="0" borderId="0" applyFont="0" applyFill="0" applyBorder="0" applyAlignment="0" applyProtection="0"/>
    <xf numFmtId="0" fontId="7" fillId="0" borderId="0" applyNumberFormat="0" applyFill="0" applyBorder="0" applyProtection="0">
      <alignment vertical="top"/>
    </xf>
    <xf numFmtId="9" fontId="3" fillId="0" borderId="0" applyFont="0" applyFill="0" applyBorder="0" applyAlignment="0" applyProtection="0"/>
    <xf numFmtId="0" fontId="19" fillId="0" borderId="0"/>
    <xf numFmtId="41" fontId="5" fillId="0" borderId="0" applyFont="0" applyFill="0" applyBorder="0" applyAlignment="0" applyProtection="0"/>
    <xf numFmtId="9" fontId="2" fillId="0" borderId="0" applyFont="0" applyFill="0" applyBorder="0" applyAlignment="0" applyProtection="0"/>
    <xf numFmtId="43" fontId="18" fillId="0" borderId="0" applyFont="0" applyFill="0" applyBorder="0" applyAlignment="0" applyProtection="0"/>
    <xf numFmtId="42" fontId="5" fillId="0" borderId="0" applyFont="0" applyFill="0" applyBorder="0" applyAlignment="0" applyProtection="0"/>
    <xf numFmtId="170" fontId="5" fillId="0" borderId="0" applyFont="0" applyFill="0" applyBorder="0" applyAlignment="0" applyProtection="0"/>
    <xf numFmtId="9" fontId="1" fillId="0" borderId="0" applyFont="0" applyFill="0" applyBorder="0" applyAlignment="0" applyProtection="0"/>
    <xf numFmtId="169" fontId="5" fillId="0" borderId="0" applyFont="0" applyFill="0" applyBorder="0" applyAlignment="0" applyProtection="0"/>
  </cellStyleXfs>
  <cellXfs count="155">
    <xf numFmtId="0" fontId="0" fillId="0" borderId="0" xfId="0"/>
    <xf numFmtId="0" fontId="8" fillId="0" borderId="0" xfId="5" applyNumberFormat="1" applyFont="1" applyFill="1" applyBorder="1" applyAlignment="1" applyProtection="1">
      <alignment vertical="center" wrapText="1"/>
    </xf>
    <xf numFmtId="0" fontId="10" fillId="0" borderId="0" xfId="5" applyNumberFormat="1" applyFont="1" applyFill="1" applyBorder="1" applyAlignment="1" applyProtection="1">
      <alignment vertical="center" wrapText="1"/>
    </xf>
    <xf numFmtId="9" fontId="17" fillId="0" borderId="28" xfId="6" applyFont="1" applyFill="1" applyBorder="1" applyAlignment="1" applyProtection="1">
      <alignment horizontal="center" vertical="center"/>
    </xf>
    <xf numFmtId="167" fontId="8" fillId="0" borderId="29" xfId="7" applyNumberFormat="1" applyFont="1" applyBorder="1" applyAlignment="1" applyProtection="1">
      <alignment vertical="center" wrapText="1"/>
    </xf>
    <xf numFmtId="167" fontId="9" fillId="4" borderId="32" xfId="7" applyNumberFormat="1" applyFont="1" applyFill="1" applyBorder="1" applyAlignment="1" applyProtection="1">
      <alignment vertical="center" wrapText="1"/>
    </xf>
    <xf numFmtId="0" fontId="11" fillId="0" borderId="0" xfId="5" applyNumberFormat="1" applyFont="1" applyFill="1" applyBorder="1" applyAlignment="1" applyProtection="1">
      <alignment horizontal="left" vertical="center" wrapText="1"/>
    </xf>
    <xf numFmtId="167" fontId="8" fillId="0" borderId="0" xfId="5" applyNumberFormat="1" applyFont="1" applyFill="1" applyBorder="1" applyAlignment="1" applyProtection="1">
      <alignment vertical="center" wrapText="1"/>
    </xf>
    <xf numFmtId="168" fontId="8" fillId="2" borderId="0" xfId="3" applyFont="1" applyFill="1" applyBorder="1" applyAlignment="1" applyProtection="1">
      <alignment vertical="center" wrapText="1"/>
    </xf>
    <xf numFmtId="167" fontId="9" fillId="2" borderId="0" xfId="7" applyNumberFormat="1" applyFont="1" applyFill="1" applyBorder="1" applyAlignment="1" applyProtection="1">
      <alignment vertical="center" wrapText="1"/>
    </xf>
    <xf numFmtId="167" fontId="9" fillId="4" borderId="0" xfId="7" applyNumberFormat="1" applyFont="1" applyFill="1" applyBorder="1" applyAlignment="1" applyProtection="1">
      <alignment vertical="center" wrapText="1"/>
    </xf>
    <xf numFmtId="0" fontId="8" fillId="2" borderId="21" xfId="5" applyNumberFormat="1" applyFont="1" applyFill="1" applyBorder="1" applyAlignment="1" applyProtection="1">
      <alignment horizontal="right" vertical="center" wrapText="1"/>
    </xf>
    <xf numFmtId="9" fontId="17" fillId="0" borderId="12" xfId="6" applyFont="1" applyFill="1" applyBorder="1" applyAlignment="1" applyProtection="1">
      <alignment horizontal="center" vertical="center"/>
    </xf>
    <xf numFmtId="167" fontId="8" fillId="4" borderId="29" xfId="7" applyNumberFormat="1" applyFont="1" applyFill="1" applyBorder="1" applyAlignment="1" applyProtection="1">
      <alignment vertical="center" wrapText="1"/>
    </xf>
    <xf numFmtId="167" fontId="8" fillId="0" borderId="29" xfId="7" applyNumberFormat="1" applyFont="1" applyFill="1" applyBorder="1" applyAlignment="1" applyProtection="1">
      <alignment vertical="center" wrapText="1"/>
    </xf>
    <xf numFmtId="9" fontId="17" fillId="0" borderId="28" xfId="10" applyFont="1" applyFill="1" applyBorder="1" applyAlignment="1" applyProtection="1">
      <alignment horizontal="center" vertical="center"/>
    </xf>
    <xf numFmtId="0" fontId="11" fillId="0" borderId="0" xfId="5" applyNumberFormat="1" applyFont="1" applyFill="1" applyBorder="1" applyAlignment="1" applyProtection="1">
      <alignment vertical="center" wrapText="1"/>
    </xf>
    <xf numFmtId="167" fontId="8" fillId="0" borderId="55" xfId="7" applyNumberFormat="1" applyFont="1" applyFill="1" applyBorder="1" applyAlignment="1" applyProtection="1">
      <alignment vertical="center" wrapText="1"/>
    </xf>
    <xf numFmtId="0" fontId="8" fillId="2" borderId="28" xfId="1" applyNumberFormat="1" applyFont="1" applyFill="1" applyBorder="1" applyAlignment="1" applyProtection="1">
      <alignment horizontal="center" vertical="center" wrapText="1"/>
    </xf>
    <xf numFmtId="0" fontId="8" fillId="2" borderId="18" xfId="1" applyNumberFormat="1" applyFont="1" applyFill="1" applyBorder="1" applyAlignment="1" applyProtection="1">
      <alignment horizontal="center" vertical="center" wrapText="1"/>
    </xf>
    <xf numFmtId="0" fontId="14" fillId="0" borderId="2" xfId="5" quotePrefix="1" applyFont="1" applyFill="1" applyBorder="1" applyAlignment="1" applyProtection="1">
      <alignment horizontal="right" vertical="center" wrapText="1"/>
    </xf>
    <xf numFmtId="0" fontId="14" fillId="0" borderId="20" xfId="5" quotePrefix="1" applyFont="1" applyFill="1" applyBorder="1" applyAlignment="1" applyProtection="1">
      <alignment horizontal="right" vertical="center" wrapText="1"/>
    </xf>
    <xf numFmtId="0" fontId="22" fillId="2" borderId="0" xfId="5"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9" fillId="2" borderId="0" xfId="0" applyFont="1" applyFill="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 xfId="5" applyFont="1" applyFill="1" applyBorder="1" applyAlignment="1" applyProtection="1">
      <alignment horizontal="center" vertical="center" wrapText="1"/>
    </xf>
    <xf numFmtId="0" fontId="9" fillId="2" borderId="3" xfId="5" applyFont="1" applyFill="1" applyBorder="1" applyAlignment="1" applyProtection="1">
      <alignment horizontal="center" vertical="center" wrapText="1"/>
    </xf>
    <xf numFmtId="0" fontId="12" fillId="2" borderId="0" xfId="5" applyFont="1" applyFill="1" applyAlignment="1" applyProtection="1">
      <alignment horizontal="center" vertical="center" wrapText="1"/>
    </xf>
    <xf numFmtId="0" fontId="8" fillId="0" borderId="4" xfId="5" applyFont="1" applyFill="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0" fontId="8" fillId="0" borderId="5" xfId="5" applyFont="1" applyBorder="1" applyAlignment="1" applyProtection="1">
      <alignment horizontal="center" vertical="center" wrapText="1"/>
    </xf>
    <xf numFmtId="0" fontId="8" fillId="0" borderId="6" xfId="5" applyFont="1" applyBorder="1" applyAlignment="1" applyProtection="1">
      <alignment horizontal="center" vertical="center" wrapText="1"/>
    </xf>
    <xf numFmtId="0" fontId="8" fillId="0" borderId="10" xfId="5" applyFont="1" applyBorder="1" applyAlignment="1" applyProtection="1">
      <alignment horizontal="center" vertical="center" wrapText="1"/>
    </xf>
    <xf numFmtId="0" fontId="8" fillId="0" borderId="11" xfId="5" applyFont="1" applyBorder="1" applyAlignment="1" applyProtection="1">
      <alignment horizontal="center" vertical="center" wrapText="1"/>
    </xf>
    <xf numFmtId="0" fontId="8" fillId="0" borderId="16" xfId="5" applyFont="1" applyBorder="1" applyAlignment="1" applyProtection="1">
      <alignment horizontal="center" vertical="center" wrapText="1"/>
    </xf>
    <xf numFmtId="0" fontId="8" fillId="0" borderId="17" xfId="5" applyFont="1" applyBorder="1" applyAlignment="1" applyProtection="1">
      <alignment horizontal="center" vertical="center" wrapText="1"/>
    </xf>
    <xf numFmtId="0" fontId="15" fillId="3" borderId="21" xfId="5" applyFont="1" applyFill="1" applyBorder="1" applyAlignment="1" applyProtection="1">
      <alignment horizontal="left" vertical="center" wrapText="1"/>
    </xf>
    <xf numFmtId="0" fontId="15" fillId="3" borderId="14" xfId="5" applyFont="1" applyFill="1" applyBorder="1" applyAlignment="1" applyProtection="1">
      <alignment horizontal="left" vertical="center" wrapText="1"/>
    </xf>
    <xf numFmtId="0" fontId="9" fillId="4" borderId="31" xfId="5" applyFont="1" applyFill="1" applyBorder="1" applyAlignment="1" applyProtection="1">
      <alignment horizontal="left" vertical="center" wrapText="1"/>
    </xf>
    <xf numFmtId="0" fontId="9" fillId="4" borderId="21" xfId="5" applyFont="1" applyFill="1" applyBorder="1" applyAlignment="1" applyProtection="1">
      <alignment horizontal="left" vertical="center" wrapText="1"/>
    </xf>
    <xf numFmtId="0" fontId="9" fillId="4" borderId="12" xfId="5" applyFont="1" applyFill="1" applyBorder="1" applyAlignment="1" applyProtection="1">
      <alignment horizontal="left" vertical="center" wrapText="1"/>
    </xf>
    <xf numFmtId="0" fontId="9" fillId="4" borderId="26" xfId="5" applyFont="1" applyFill="1" applyBorder="1" applyAlignment="1" applyProtection="1">
      <alignment horizontal="left" vertical="center" wrapText="1"/>
    </xf>
    <xf numFmtId="0" fontId="9" fillId="4" borderId="24" xfId="5" applyFont="1" applyFill="1" applyBorder="1" applyAlignment="1" applyProtection="1">
      <alignment horizontal="left" vertical="center" wrapText="1"/>
    </xf>
    <xf numFmtId="0" fontId="9" fillId="4" borderId="27" xfId="5" applyFont="1" applyFill="1" applyBorder="1" applyAlignment="1" applyProtection="1">
      <alignment horizontal="left" vertical="center" wrapText="1"/>
    </xf>
    <xf numFmtId="0" fontId="9" fillId="4" borderId="34" xfId="5" applyFont="1" applyFill="1" applyBorder="1" applyAlignment="1" applyProtection="1">
      <alignment horizontal="left" vertical="center" wrapText="1"/>
    </xf>
    <xf numFmtId="0" fontId="9" fillId="4" borderId="35" xfId="5" applyFont="1" applyFill="1" applyBorder="1" applyAlignment="1" applyProtection="1">
      <alignment horizontal="left" vertical="center" wrapText="1"/>
    </xf>
    <xf numFmtId="0" fontId="9" fillId="4" borderId="36" xfId="5" applyFont="1" applyFill="1" applyBorder="1" applyAlignment="1" applyProtection="1">
      <alignment horizontal="left" vertical="center" wrapText="1"/>
    </xf>
    <xf numFmtId="0" fontId="8" fillId="0" borderId="42" xfId="5" applyFont="1" applyFill="1" applyBorder="1" applyAlignment="1" applyProtection="1">
      <alignment horizontal="center" vertical="center" wrapText="1"/>
    </xf>
    <xf numFmtId="0" fontId="8" fillId="0" borderId="44" xfId="5" applyFont="1" applyFill="1" applyBorder="1" applyAlignment="1" applyProtection="1">
      <alignment horizontal="center" vertical="center" wrapText="1"/>
    </xf>
    <xf numFmtId="0" fontId="8" fillId="0" borderId="0" xfId="5" applyFont="1" applyBorder="1" applyAlignment="1" applyProtection="1">
      <alignment horizontal="center" vertical="center" wrapText="1"/>
    </xf>
    <xf numFmtId="0" fontId="8" fillId="0" borderId="40" xfId="5" applyFont="1" applyBorder="1" applyAlignment="1" applyProtection="1">
      <alignment horizontal="center" vertical="center" wrapText="1"/>
    </xf>
    <xf numFmtId="0" fontId="8" fillId="0" borderId="43" xfId="5" applyFont="1" applyBorder="1" applyAlignment="1" applyProtection="1">
      <alignment horizontal="center" vertical="center" wrapText="1"/>
    </xf>
    <xf numFmtId="0" fontId="8" fillId="0" borderId="18" xfId="5" applyFont="1" applyBorder="1" applyAlignment="1" applyProtection="1">
      <alignment horizontal="center" vertical="center" wrapText="1"/>
    </xf>
    <xf numFmtId="166" fontId="8" fillId="0" borderId="43" xfId="5" applyNumberFormat="1" applyFont="1" applyBorder="1" applyAlignment="1" applyProtection="1">
      <alignment horizontal="center" vertical="center" wrapText="1"/>
    </xf>
    <xf numFmtId="166" fontId="8" fillId="0" borderId="13" xfId="5" applyNumberFormat="1" applyFont="1" applyBorder="1" applyAlignment="1" applyProtection="1">
      <alignment horizontal="center" vertical="center" wrapText="1"/>
    </xf>
    <xf numFmtId="0" fontId="9" fillId="4" borderId="4" xfId="5" applyFont="1" applyFill="1" applyBorder="1" applyAlignment="1" applyProtection="1">
      <alignment horizontal="center" vertical="center" wrapText="1"/>
    </xf>
    <xf numFmtId="0" fontId="9" fillId="4" borderId="38" xfId="5" applyFont="1" applyFill="1" applyBorder="1" applyAlignment="1" applyProtection="1">
      <alignment horizontal="center" vertical="center" wrapText="1"/>
    </xf>
    <xf numFmtId="0" fontId="9" fillId="4" borderId="8" xfId="5" applyFont="1" applyFill="1" applyBorder="1" applyAlignment="1" applyProtection="1">
      <alignment horizontal="center" vertical="center" wrapText="1"/>
    </xf>
    <xf numFmtId="0" fontId="9" fillId="4" borderId="15" xfId="5" applyFont="1" applyFill="1" applyBorder="1" applyAlignment="1" applyProtection="1">
      <alignment horizontal="center" vertical="center" wrapText="1"/>
    </xf>
    <xf numFmtId="0" fontId="9" fillId="4" borderId="40" xfId="5" applyFont="1" applyFill="1" applyBorder="1" applyAlignment="1" applyProtection="1">
      <alignment horizontal="center" vertical="center" wrapText="1"/>
    </xf>
    <xf numFmtId="0" fontId="9" fillId="4" borderId="19" xfId="5" applyFont="1" applyFill="1" applyBorder="1" applyAlignment="1" applyProtection="1">
      <alignment horizontal="center" vertical="center" wrapText="1"/>
    </xf>
    <xf numFmtId="167" fontId="9" fillId="4" borderId="39" xfId="5" applyNumberFormat="1" applyFont="1" applyFill="1" applyBorder="1" applyAlignment="1" applyProtection="1">
      <alignment horizontal="center" vertical="center" wrapText="1"/>
    </xf>
    <xf numFmtId="167" fontId="9" fillId="4" borderId="41" xfId="5" applyNumberFormat="1" applyFont="1" applyFill="1" applyBorder="1" applyAlignment="1" applyProtection="1">
      <alignment horizontal="center" vertical="center" wrapText="1"/>
    </xf>
    <xf numFmtId="0" fontId="8" fillId="0" borderId="22" xfId="9" applyFont="1" applyFill="1" applyBorder="1" applyAlignment="1" applyProtection="1">
      <alignment horizontal="left" vertical="center" wrapText="1"/>
    </xf>
    <xf numFmtId="0" fontId="8" fillId="0" borderId="24" xfId="9" applyFont="1" applyFill="1" applyBorder="1" applyAlignment="1" applyProtection="1">
      <alignment horizontal="left" vertical="center" wrapText="1"/>
    </xf>
    <xf numFmtId="0" fontId="8" fillId="0" borderId="25" xfId="9" applyFont="1" applyFill="1" applyBorder="1" applyAlignment="1" applyProtection="1">
      <alignment horizontal="left" vertical="center" wrapText="1"/>
    </xf>
    <xf numFmtId="0" fontId="8" fillId="2" borderId="22" xfId="9" applyFont="1" applyFill="1" applyBorder="1" applyAlignment="1" applyProtection="1">
      <alignment horizontal="left" vertical="center" wrapText="1"/>
    </xf>
    <xf numFmtId="0" fontId="8" fillId="2" borderId="24" xfId="9" applyFont="1" applyFill="1" applyBorder="1" applyAlignment="1" applyProtection="1">
      <alignment horizontal="left" vertical="center" wrapText="1"/>
    </xf>
    <xf numFmtId="0" fontId="8" fillId="2" borderId="25" xfId="9" applyFont="1" applyFill="1" applyBorder="1" applyAlignment="1" applyProtection="1">
      <alignment horizontal="left" vertical="center" wrapText="1"/>
    </xf>
    <xf numFmtId="0" fontId="9" fillId="4" borderId="52" xfId="5" applyFont="1" applyFill="1" applyBorder="1" applyAlignment="1" applyProtection="1">
      <alignment horizontal="left" vertical="center" wrapText="1"/>
    </xf>
    <xf numFmtId="0" fontId="9" fillId="4" borderId="28" xfId="5" applyFont="1" applyFill="1" applyBorder="1" applyAlignment="1" applyProtection="1">
      <alignment horizontal="left" vertical="center" wrapText="1"/>
    </xf>
    <xf numFmtId="0" fontId="9" fillId="0" borderId="54" xfId="5" applyFont="1" applyFill="1" applyBorder="1" applyAlignment="1" applyProtection="1">
      <alignment horizontal="left" vertical="center" wrapText="1"/>
    </xf>
    <xf numFmtId="0" fontId="9" fillId="0" borderId="46" xfId="5" applyFont="1" applyFill="1" applyBorder="1" applyAlignment="1" applyProtection="1">
      <alignment horizontal="left" vertical="center" wrapText="1"/>
    </xf>
    <xf numFmtId="0" fontId="9" fillId="0" borderId="47" xfId="5" applyFont="1" applyFill="1" applyBorder="1" applyAlignment="1" applyProtection="1">
      <alignment horizontal="left" vertical="center" wrapText="1"/>
    </xf>
    <xf numFmtId="0" fontId="8" fillId="2" borderId="22" xfId="9" applyFont="1" applyFill="1" applyBorder="1" applyAlignment="1" applyProtection="1">
      <alignment horizontal="justify" vertical="center" wrapText="1"/>
    </xf>
    <xf numFmtId="0" fontId="8" fillId="2" borderId="24" xfId="9" applyFont="1" applyFill="1" applyBorder="1" applyAlignment="1" applyProtection="1">
      <alignment horizontal="justify" vertical="center" wrapText="1"/>
    </xf>
    <xf numFmtId="0" fontId="8" fillId="2" borderId="25" xfId="9" applyFont="1" applyFill="1" applyBorder="1" applyAlignment="1" applyProtection="1">
      <alignment horizontal="justify" vertical="center" wrapText="1"/>
    </xf>
    <xf numFmtId="0" fontId="9" fillId="4" borderId="50" xfId="5" applyFont="1" applyFill="1" applyBorder="1" applyAlignment="1" applyProtection="1">
      <alignment horizontal="left" vertical="center" wrapText="1"/>
    </xf>
    <xf numFmtId="0" fontId="8" fillId="2" borderId="15" xfId="9" applyFont="1" applyFill="1" applyBorder="1" applyAlignment="1" applyProtection="1">
      <alignment horizontal="justify" vertical="center" wrapText="1"/>
    </xf>
    <xf numFmtId="0" fontId="8" fillId="2" borderId="40" xfId="9" applyFont="1" applyFill="1" applyBorder="1" applyAlignment="1" applyProtection="1">
      <alignment horizontal="justify" vertical="center" wrapText="1"/>
    </xf>
    <xf numFmtId="0" fontId="8" fillId="2" borderId="19" xfId="9" applyFont="1" applyFill="1" applyBorder="1" applyAlignment="1" applyProtection="1">
      <alignment horizontal="justify" vertical="center" wrapText="1"/>
    </xf>
    <xf numFmtId="0" fontId="8" fillId="2" borderId="9" xfId="9" applyFont="1" applyFill="1" applyBorder="1" applyAlignment="1" applyProtection="1">
      <alignment horizontal="justify" vertical="center" wrapText="1"/>
    </xf>
    <xf numFmtId="0" fontId="8" fillId="2" borderId="21" xfId="9" applyFont="1" applyFill="1" applyBorder="1" applyAlignment="1" applyProtection="1">
      <alignment horizontal="justify" vertical="center" wrapText="1"/>
    </xf>
    <xf numFmtId="0" fontId="8" fillId="2" borderId="14" xfId="9" applyFont="1" applyFill="1" applyBorder="1" applyAlignment="1" applyProtection="1">
      <alignment horizontal="justify" vertical="center" wrapText="1"/>
    </xf>
    <xf numFmtId="165" fontId="17" fillId="0" borderId="27" xfId="2" applyNumberFormat="1" applyFont="1" applyBorder="1" applyAlignment="1" applyProtection="1">
      <alignment vertical="center"/>
    </xf>
    <xf numFmtId="168" fontId="8" fillId="2" borderId="18" xfId="3" applyFont="1" applyFill="1" applyBorder="1" applyAlignment="1" applyProtection="1">
      <alignment horizontal="center" vertical="center" wrapText="1"/>
    </xf>
    <xf numFmtId="168" fontId="8" fillId="2" borderId="28" xfId="3" applyFont="1" applyFill="1" applyBorder="1" applyAlignment="1" applyProtection="1">
      <alignment horizontal="center" vertical="center" wrapText="1"/>
    </xf>
    <xf numFmtId="0" fontId="8" fillId="2" borderId="0" xfId="5" applyNumberFormat="1" applyFont="1" applyFill="1" applyBorder="1" applyAlignment="1" applyProtection="1">
      <alignment vertical="center" wrapText="1"/>
    </xf>
    <xf numFmtId="0" fontId="8" fillId="2" borderId="0" xfId="5" applyFont="1" applyFill="1" applyBorder="1" applyAlignment="1" applyProtection="1">
      <alignment vertical="center" wrapText="1"/>
    </xf>
    <xf numFmtId="0" fontId="9" fillId="2" borderId="0" xfId="5" applyFont="1" applyFill="1" applyBorder="1" applyAlignment="1" applyProtection="1">
      <alignment horizontal="center" vertical="center" wrapText="1"/>
    </xf>
    <xf numFmtId="0" fontId="8" fillId="2" borderId="0" xfId="5" applyNumberFormat="1" applyFont="1" applyFill="1" applyBorder="1" applyAlignment="1" applyProtection="1">
      <alignment horizontal="right" vertical="center" wrapText="1"/>
    </xf>
    <xf numFmtId="0" fontId="12" fillId="2" borderId="0" xfId="5" applyFont="1" applyFill="1" applyAlignment="1" applyProtection="1">
      <alignment vertical="center" wrapText="1"/>
    </xf>
    <xf numFmtId="0" fontId="13" fillId="2" borderId="0" xfId="5" applyFont="1" applyFill="1" applyAlignment="1" applyProtection="1">
      <alignment vertical="center" wrapText="1"/>
    </xf>
    <xf numFmtId="0" fontId="8" fillId="0" borderId="7" xfId="5" applyFont="1" applyBorder="1" applyAlignment="1" applyProtection="1">
      <alignment horizontal="center" vertical="center" wrapText="1"/>
    </xf>
    <xf numFmtId="0" fontId="8" fillId="0" borderId="8" xfId="5" applyFont="1" applyBorder="1" applyAlignment="1" applyProtection="1">
      <alignment horizontal="center" vertical="center" wrapText="1"/>
    </xf>
    <xf numFmtId="0" fontId="8" fillId="0" borderId="12" xfId="5" applyFont="1" applyBorder="1" applyAlignment="1" applyProtection="1">
      <alignment horizontal="center" vertical="center" wrapText="1"/>
    </xf>
    <xf numFmtId="0" fontId="8" fillId="0" borderId="13" xfId="5" applyFont="1" applyBorder="1" applyAlignment="1" applyProtection="1">
      <alignment horizontal="center" vertical="center" wrapText="1"/>
    </xf>
    <xf numFmtId="0" fontId="8" fillId="0" borderId="14" xfId="5" applyFont="1" applyBorder="1" applyAlignment="1" applyProtection="1">
      <alignment horizontal="center" vertical="center" wrapText="1"/>
    </xf>
    <xf numFmtId="0" fontId="14" fillId="0" borderId="15" xfId="5" quotePrefix="1" applyFont="1" applyFill="1" applyBorder="1" applyAlignment="1" applyProtection="1">
      <alignment horizontal="center" vertical="center" wrapText="1"/>
    </xf>
    <xf numFmtId="0" fontId="14" fillId="0" borderId="17" xfId="5" quotePrefix="1" applyFont="1" applyBorder="1" applyAlignment="1" applyProtection="1">
      <alignment horizontal="center" vertical="center" wrapText="1"/>
    </xf>
    <xf numFmtId="0" fontId="14" fillId="0" borderId="18" xfId="5" quotePrefix="1" applyFont="1" applyBorder="1" applyAlignment="1" applyProtection="1">
      <alignment horizontal="center" vertical="center" wrapText="1"/>
    </xf>
    <xf numFmtId="0" fontId="8" fillId="0" borderId="19" xfId="5" applyFont="1" applyBorder="1" applyAlignment="1" applyProtection="1">
      <alignment horizontal="center" vertical="center" wrapText="1"/>
    </xf>
    <xf numFmtId="0" fontId="14" fillId="0" borderId="3" xfId="5" quotePrefix="1" applyFont="1" applyFill="1" applyBorder="1" applyAlignment="1" applyProtection="1">
      <alignment horizontal="center" vertical="center" wrapText="1"/>
    </xf>
    <xf numFmtId="0" fontId="9" fillId="3" borderId="9" xfId="5" applyFont="1" applyFill="1" applyBorder="1" applyAlignment="1" applyProtection="1">
      <alignment vertical="center" wrapText="1"/>
    </xf>
    <xf numFmtId="0" fontId="8" fillId="4" borderId="22" xfId="5" applyFont="1" applyFill="1" applyBorder="1" applyAlignment="1" applyProtection="1">
      <alignment vertical="center" wrapText="1"/>
    </xf>
    <xf numFmtId="0" fontId="9" fillId="4" borderId="23" xfId="5" applyFont="1" applyFill="1" applyBorder="1" applyAlignment="1" applyProtection="1">
      <alignment vertical="center" wrapText="1"/>
    </xf>
    <xf numFmtId="0" fontId="9" fillId="4" borderId="24" xfId="5" applyFont="1" applyFill="1" applyBorder="1" applyAlignment="1" applyProtection="1">
      <alignment vertical="center" wrapText="1"/>
    </xf>
    <xf numFmtId="0" fontId="9" fillId="4" borderId="25" xfId="5" applyFont="1" applyFill="1" applyBorder="1" applyAlignment="1" applyProtection="1">
      <alignment vertical="center" wrapText="1"/>
    </xf>
    <xf numFmtId="0" fontId="8" fillId="0" borderId="22" xfId="5" applyFont="1" applyFill="1" applyBorder="1" applyAlignment="1" applyProtection="1">
      <alignment horizontal="center" vertical="center" wrapText="1"/>
    </xf>
    <xf numFmtId="0" fontId="8" fillId="2" borderId="27" xfId="5" applyNumberFormat="1" applyFont="1" applyFill="1" applyBorder="1" applyAlignment="1" applyProtection="1">
      <alignment horizontal="right" vertical="center" wrapText="1"/>
    </xf>
    <xf numFmtId="0" fontId="8" fillId="0" borderId="30" xfId="5" applyFont="1" applyFill="1" applyBorder="1" applyAlignment="1" applyProtection="1">
      <alignment horizontal="center" vertical="center" wrapText="1"/>
    </xf>
    <xf numFmtId="0" fontId="8" fillId="4" borderId="9" xfId="5" applyFont="1" applyFill="1" applyBorder="1" applyAlignment="1" applyProtection="1">
      <alignment horizontal="center" vertical="center" wrapText="1"/>
    </xf>
    <xf numFmtId="0" fontId="8" fillId="4" borderId="22" xfId="5" applyFont="1" applyFill="1" applyBorder="1" applyAlignment="1" applyProtection="1">
      <alignment horizontal="center" vertical="center" wrapText="1"/>
    </xf>
    <xf numFmtId="0" fontId="8" fillId="4" borderId="33" xfId="5" applyFont="1" applyFill="1" applyBorder="1" applyAlignment="1" applyProtection="1">
      <alignment horizontal="center" vertical="center" wrapText="1"/>
    </xf>
    <xf numFmtId="167" fontId="9" fillId="4" borderId="37" xfId="5" applyNumberFormat="1" applyFont="1" applyFill="1" applyBorder="1" applyAlignment="1" applyProtection="1">
      <alignment vertical="center" wrapText="1"/>
    </xf>
    <xf numFmtId="0" fontId="8" fillId="0" borderId="1" xfId="5" applyFont="1" applyBorder="1" applyAlignment="1" applyProtection="1">
      <alignment horizontal="center" vertical="center" wrapText="1"/>
    </xf>
    <xf numFmtId="0" fontId="14" fillId="0" borderId="45" xfId="5" quotePrefix="1" applyFont="1" applyFill="1" applyBorder="1" applyAlignment="1" applyProtection="1">
      <alignment horizontal="center" vertical="center" wrapText="1"/>
    </xf>
    <xf numFmtId="0" fontId="9" fillId="4" borderId="24" xfId="5" applyFont="1" applyFill="1" applyBorder="1" applyAlignment="1" applyProtection="1">
      <alignment horizontal="justify" vertical="center" wrapText="1"/>
    </xf>
    <xf numFmtId="167" fontId="8" fillId="4" borderId="28" xfId="5" applyNumberFormat="1" applyFont="1" applyFill="1" applyBorder="1" applyAlignment="1" applyProtection="1">
      <alignment vertical="center" wrapText="1"/>
    </xf>
    <xf numFmtId="2" fontId="8" fillId="4" borderId="28" xfId="5" applyNumberFormat="1" applyFont="1" applyFill="1" applyBorder="1" applyAlignment="1" applyProtection="1">
      <alignment horizontal="center" vertical="center" wrapText="1"/>
    </xf>
    <xf numFmtId="0" fontId="8" fillId="0" borderId="48" xfId="5" applyFont="1" applyFill="1" applyBorder="1" applyAlignment="1" applyProtection="1">
      <alignment horizontal="center" vertical="center" wrapText="1"/>
    </xf>
    <xf numFmtId="0" fontId="8" fillId="0" borderId="28" xfId="5" applyFont="1" applyFill="1" applyBorder="1" applyAlignment="1" applyProtection="1">
      <alignment horizontal="justify" vertical="center" wrapText="1"/>
    </xf>
    <xf numFmtId="167" fontId="9" fillId="0" borderId="28" xfId="5" applyNumberFormat="1" applyFont="1" applyFill="1" applyBorder="1" applyAlignment="1" applyProtection="1">
      <alignment horizontal="center" vertical="center" wrapText="1"/>
    </xf>
    <xf numFmtId="0" fontId="8" fillId="0" borderId="49" xfId="5" applyFont="1" applyFill="1" applyBorder="1" applyAlignment="1" applyProtection="1">
      <alignment horizontal="center" vertical="center" wrapText="1"/>
    </xf>
    <xf numFmtId="0" fontId="8" fillId="4" borderId="51" xfId="5" applyFont="1" applyFill="1" applyBorder="1" applyAlignment="1" applyProtection="1">
      <alignment vertical="center" wrapText="1"/>
    </xf>
    <xf numFmtId="164" fontId="9" fillId="4" borderId="53" xfId="8" applyFont="1" applyFill="1" applyBorder="1" applyAlignment="1" applyProtection="1">
      <alignment vertical="center" wrapText="1"/>
    </xf>
    <xf numFmtId="0" fontId="8" fillId="4" borderId="30" xfId="5" applyFont="1" applyFill="1" applyBorder="1" applyAlignment="1" applyProtection="1">
      <alignment vertical="center" wrapText="1"/>
    </xf>
    <xf numFmtId="164" fontId="9" fillId="4" borderId="29" xfId="8" applyFont="1" applyFill="1" applyBorder="1" applyAlignment="1" applyProtection="1">
      <alignment vertical="center" wrapText="1"/>
    </xf>
    <xf numFmtId="0" fontId="8" fillId="4" borderId="49" xfId="5" applyFont="1" applyFill="1" applyBorder="1" applyAlignment="1" applyProtection="1">
      <alignment vertical="center" wrapText="1"/>
    </xf>
    <xf numFmtId="164" fontId="9" fillId="4" borderId="37" xfId="8" applyFont="1" applyFill="1" applyBorder="1" applyAlignment="1" applyProtection="1">
      <alignment vertical="center" wrapText="1"/>
    </xf>
    <xf numFmtId="0" fontId="8" fillId="2" borderId="0" xfId="5" applyFont="1" applyFill="1" applyBorder="1" applyAlignment="1" applyProtection="1">
      <alignment horizontal="center" vertical="center" wrapText="1"/>
    </xf>
    <xf numFmtId="0" fontId="8" fillId="2" borderId="0" xfId="5" applyNumberFormat="1" applyFont="1" applyFill="1" applyBorder="1" applyAlignment="1" applyProtection="1">
      <alignment horizontal="center" vertical="center" wrapText="1"/>
    </xf>
    <xf numFmtId="0" fontId="8" fillId="2" borderId="0" xfId="5" applyNumberFormat="1" applyFont="1" applyFill="1" applyBorder="1" applyAlignment="1" applyProtection="1">
      <alignment horizontal="justify" vertical="center" wrapText="1"/>
    </xf>
    <xf numFmtId="0" fontId="0" fillId="0" borderId="0" xfId="0" applyProtection="1"/>
    <xf numFmtId="0" fontId="11" fillId="2" borderId="0" xfId="0" applyFont="1" applyFill="1" applyAlignment="1" applyProtection="1">
      <alignment horizontal="center" vertical="center" wrapText="1"/>
    </xf>
    <xf numFmtId="0" fontId="16" fillId="0" borderId="26" xfId="0" applyFont="1" applyBorder="1" applyAlignment="1" applyProtection="1">
      <alignment horizontal="left" vertical="center" wrapText="1" readingOrder="1"/>
    </xf>
    <xf numFmtId="168" fontId="8" fillId="2" borderId="0" xfId="5" applyNumberFormat="1" applyFont="1" applyFill="1" applyBorder="1" applyAlignment="1" applyProtection="1">
      <alignment vertical="center" wrapText="1"/>
    </xf>
    <xf numFmtId="0" fontId="8" fillId="0" borderId="18" xfId="5" applyFont="1" applyFill="1" applyBorder="1" applyAlignment="1" applyProtection="1">
      <alignment horizontal="justify" vertical="center" wrapText="1"/>
    </xf>
    <xf numFmtId="167" fontId="9" fillId="0" borderId="18" xfId="5" applyNumberFormat="1" applyFont="1" applyFill="1" applyBorder="1" applyAlignment="1" applyProtection="1">
      <alignment horizontal="center" vertical="center" wrapText="1"/>
    </xf>
    <xf numFmtId="0" fontId="8" fillId="0" borderId="43" xfId="5" applyFont="1" applyBorder="1" applyAlignment="1" applyProtection="1">
      <alignment horizontal="center" vertical="center" wrapText="1"/>
    </xf>
    <xf numFmtId="0" fontId="8" fillId="0" borderId="9" xfId="5" applyFont="1" applyFill="1" applyBorder="1" applyAlignment="1" applyProtection="1">
      <alignment horizontal="center" vertical="center" wrapText="1"/>
    </xf>
    <xf numFmtId="0" fontId="8" fillId="0" borderId="6" xfId="5" applyFont="1" applyBorder="1" applyAlignment="1" applyProtection="1">
      <alignment horizontal="center" vertical="center" wrapText="1"/>
    </xf>
    <xf numFmtId="0" fontId="21" fillId="2" borderId="0" xfId="5" applyFont="1" applyFill="1" applyBorder="1" applyAlignment="1" applyProtection="1">
      <alignment horizontal="left" vertical="center" wrapText="1"/>
    </xf>
    <xf numFmtId="0" fontId="21" fillId="2" borderId="0" xfId="5" applyNumberFormat="1" applyFont="1" applyFill="1" applyBorder="1" applyAlignment="1" applyProtection="1">
      <alignment horizontal="center" vertical="center" wrapText="1"/>
    </xf>
    <xf numFmtId="0" fontId="21" fillId="2" borderId="0" xfId="5" applyNumberFormat="1" applyFont="1" applyFill="1" applyBorder="1" applyAlignment="1" applyProtection="1">
      <alignment horizontal="justify" vertical="center" wrapText="1"/>
    </xf>
    <xf numFmtId="0" fontId="21" fillId="2" borderId="0" xfId="5" applyNumberFormat="1" applyFont="1" applyFill="1" applyBorder="1" applyAlignment="1" applyProtection="1">
      <alignment vertical="center" wrapText="1"/>
    </xf>
    <xf numFmtId="0" fontId="22" fillId="0" borderId="0" xfId="11" applyFont="1" applyBorder="1" applyAlignment="1" applyProtection="1">
      <alignment vertical="center"/>
    </xf>
    <xf numFmtId="0" fontId="21" fillId="2" borderId="21" xfId="5" applyNumberFormat="1" applyFont="1" applyFill="1" applyBorder="1" applyAlignment="1" applyProtection="1">
      <alignment horizontal="center" vertical="center" wrapText="1"/>
    </xf>
    <xf numFmtId="0" fontId="21" fillId="2" borderId="21" xfId="5" applyNumberFormat="1" applyFont="1" applyFill="1" applyBorder="1" applyAlignment="1" applyProtection="1">
      <alignment horizontal="justify" vertical="center" wrapText="1"/>
    </xf>
    <xf numFmtId="0" fontId="21" fillId="2" borderId="21" xfId="5" applyNumberFormat="1" applyFont="1" applyFill="1" applyBorder="1" applyAlignment="1" applyProtection="1">
      <alignment vertical="center" wrapText="1"/>
    </xf>
    <xf numFmtId="0" fontId="22" fillId="0" borderId="0" xfId="11" applyFont="1" applyAlignment="1" applyProtection="1">
      <alignment horizontal="left" vertical="center"/>
    </xf>
    <xf numFmtId="0" fontId="22" fillId="2" borderId="0" xfId="5" applyNumberFormat="1" applyFont="1" applyFill="1" applyBorder="1" applyAlignment="1" applyProtection="1">
      <alignment horizontal="center" vertical="center" wrapText="1"/>
    </xf>
    <xf numFmtId="165" fontId="17" fillId="0" borderId="28" xfId="2" applyNumberFormat="1" applyFont="1" applyBorder="1" applyAlignment="1" applyProtection="1">
      <alignment vertical="center"/>
    </xf>
    <xf numFmtId="4" fontId="11" fillId="5" borderId="29" xfId="4" applyNumberFormat="1" applyFont="1" applyFill="1" applyBorder="1" applyAlignment="1" applyProtection="1">
      <alignment vertical="center" wrapText="1"/>
    </xf>
  </cellXfs>
  <cellStyles count="19">
    <cellStyle name="Millares [0]" xfId="1" builtinId="6"/>
    <cellStyle name="Millares [0] 2" xfId="12" xr:uid="{4892DA6C-314E-4F10-95FF-7D758B763603}"/>
    <cellStyle name="Millares [0] 3" xfId="16" xr:uid="{B425FB43-BE77-40BF-8688-034F7D1D64A1}"/>
    <cellStyle name="Millares 2 2" xfId="7" xr:uid="{FD747088-A6B8-4D31-96D9-770E510BE55D}"/>
    <cellStyle name="Millares 2 2 2" xfId="14" xr:uid="{712E0BE5-4DBE-4AB8-97FC-49A976A65417}"/>
    <cellStyle name="Moneda" xfId="2" builtinId="4"/>
    <cellStyle name="Moneda [0]" xfId="3" builtinId="7"/>
    <cellStyle name="Moneda [0] 2" xfId="15" xr:uid="{D13D10F4-4AB4-4963-ADAD-10510B07BB69}"/>
    <cellStyle name="Moneda [0] 3" xfId="18" xr:uid="{5FF85E2A-54F2-4E5B-B71E-9F4E3F670A74}"/>
    <cellStyle name="Moneda 3 4" xfId="8" xr:uid="{0476FC44-6981-4CB5-B629-A0A1ADD69A4D}"/>
    <cellStyle name="Normal" xfId="0" builtinId="0"/>
    <cellStyle name="Normal 3" xfId="5" xr:uid="{7C2FC8E5-8911-4ADD-820B-291C9F796B40}"/>
    <cellStyle name="Normal 3 11 2" xfId="9" xr:uid="{1E495719-2C6B-4D4B-B03B-1A2F15C1F9C6}"/>
    <cellStyle name="Normal_ESTABLECIMIENTO Y MANTENIMIENTO" xfId="11" xr:uid="{24069520-41BB-4124-AFDE-DF329CACB022}"/>
    <cellStyle name="Porcentaje" xfId="4" builtinId="5"/>
    <cellStyle name="Porcentaje 2 2" xfId="10" xr:uid="{52042A61-24F7-482F-B55F-6D7D237E704C}"/>
    <cellStyle name="Porcentaje 2 2 2" xfId="6" xr:uid="{440EEAF6-1428-45D7-BBB0-E7A639E13487}"/>
    <cellStyle name="Porcentaje 2 2 2 2" xfId="13" xr:uid="{EF72C17F-F907-49AA-8200-B0AAE57DEB29}"/>
    <cellStyle name="Porcentaje 2 2 2 3" xfId="17" xr:uid="{397EAAB2-6758-4F56-8017-1FE1A51C6A7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7F66-869F-4EE6-A8A4-9339B390EFE8}">
  <sheetPr>
    <tabColor theme="6" tint="-0.249977111117893"/>
  </sheetPr>
  <dimension ref="B1:HM95"/>
  <sheetViews>
    <sheetView showGridLines="0" tabSelected="1" view="pageBreakPreview" topLeftCell="A17" zoomScaleNormal="100" zoomScaleSheetLayoutView="100" workbookViewId="0">
      <selection activeCell="F51" sqref="F51"/>
    </sheetView>
  </sheetViews>
  <sheetFormatPr baseColWidth="10" defaultColWidth="12.5703125" defaultRowHeight="16.5" x14ac:dyDescent="0.3"/>
  <cols>
    <col min="1" max="1" width="1.85546875" style="89" customWidth="1"/>
    <col min="2" max="2" width="9.7109375" style="131" customWidth="1"/>
    <col min="3" max="3" width="48.5703125" style="132" customWidth="1"/>
    <col min="4" max="4" width="15.85546875" style="132" customWidth="1"/>
    <col min="5" max="5" width="13.7109375" style="133" customWidth="1"/>
    <col min="6" max="6" width="14.85546875" style="88" customWidth="1"/>
    <col min="7" max="7" width="21" style="88" customWidth="1"/>
    <col min="8" max="8" width="2" style="134" customWidth="1"/>
    <col min="9" max="9" width="14.5703125" style="88" customWidth="1"/>
    <col min="10" max="10" width="14.28515625" style="1" customWidth="1"/>
    <col min="11" max="11" width="14.5703125" style="88" customWidth="1"/>
    <col min="12" max="221" width="11.5703125" style="88" customWidth="1"/>
    <col min="222" max="16384" width="12.5703125" style="89"/>
  </cols>
  <sheetData>
    <row r="1" spans="2:221" ht="43.5" customHeight="1" x14ac:dyDescent="0.3">
      <c r="B1" s="23" t="s">
        <v>0</v>
      </c>
      <c r="C1" s="23"/>
      <c r="D1" s="23"/>
      <c r="E1" s="23"/>
      <c r="F1" s="23"/>
      <c r="G1" s="23"/>
    </row>
    <row r="2" spans="2:221" ht="17.25" thickBot="1" x14ac:dyDescent="0.35">
      <c r="B2" s="24"/>
      <c r="C2" s="24"/>
      <c r="D2" s="24"/>
      <c r="E2" s="24"/>
      <c r="F2" s="24"/>
      <c r="G2" s="24"/>
      <c r="I2" s="88" t="s">
        <v>1</v>
      </c>
      <c r="K2" s="89"/>
    </row>
    <row r="3" spans="2:221" ht="15" customHeight="1" thickBot="1" x14ac:dyDescent="0.35">
      <c r="B3" s="24"/>
      <c r="C3" s="24"/>
      <c r="D3" s="24"/>
      <c r="E3" s="25"/>
      <c r="F3" s="26" t="str">
        <f>+CONCATENATE(I2,SUM(G10,G27,G44),I3)</f>
        <v>PLAZO: 12 MESES</v>
      </c>
      <c r="G3" s="27"/>
      <c r="I3" s="88" t="s">
        <v>2</v>
      </c>
      <c r="J3" s="2"/>
      <c r="K3" s="89"/>
    </row>
    <row r="4" spans="2:221" ht="11.25" customHeight="1" x14ac:dyDescent="0.3">
      <c r="B4" s="135"/>
      <c r="C4" s="135"/>
      <c r="D4" s="135"/>
      <c r="E4" s="135"/>
      <c r="F4" s="90"/>
      <c r="G4" s="90"/>
    </row>
    <row r="5" spans="2:221" s="91" customFormat="1" ht="11.25" customHeight="1" x14ac:dyDescent="0.3">
      <c r="B5" s="28" t="s">
        <v>3</v>
      </c>
      <c r="C5" s="28"/>
      <c r="D5" s="28"/>
      <c r="E5" s="28"/>
      <c r="F5" s="28"/>
      <c r="G5" s="28"/>
      <c r="H5" s="134"/>
      <c r="I5" s="88"/>
      <c r="J5" s="1"/>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row>
    <row r="6" spans="2:221" s="91" customFormat="1" ht="14.25" customHeight="1" thickBot="1" x14ac:dyDescent="0.35">
      <c r="B6" s="92"/>
      <c r="C6" s="93"/>
      <c r="D6" s="93"/>
      <c r="E6" s="93"/>
      <c r="F6" s="93"/>
      <c r="G6" s="93"/>
      <c r="H6" s="134"/>
      <c r="I6" s="88"/>
      <c r="J6" s="1"/>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row>
    <row r="7" spans="2:221" s="91" customFormat="1" ht="13.5" customHeight="1" x14ac:dyDescent="0.3">
      <c r="B7" s="29" t="s">
        <v>4</v>
      </c>
      <c r="C7" s="31" t="s">
        <v>5</v>
      </c>
      <c r="D7" s="32"/>
      <c r="E7" s="142" t="s">
        <v>6</v>
      </c>
      <c r="F7" s="94" t="s">
        <v>7</v>
      </c>
      <c r="G7" s="95" t="s">
        <v>8</v>
      </c>
      <c r="H7" s="134"/>
      <c r="I7" s="88"/>
      <c r="J7" s="1"/>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row>
    <row r="8" spans="2:221" s="91" customFormat="1" ht="13.5" customHeight="1" x14ac:dyDescent="0.3">
      <c r="B8" s="30"/>
      <c r="C8" s="33"/>
      <c r="D8" s="34"/>
      <c r="E8" s="96" t="s">
        <v>9</v>
      </c>
      <c r="F8" s="97" t="s">
        <v>10</v>
      </c>
      <c r="G8" s="98" t="s">
        <v>11</v>
      </c>
      <c r="H8" s="134"/>
      <c r="I8" s="88"/>
      <c r="J8" s="1"/>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row>
    <row r="9" spans="2:221" s="91" customFormat="1" ht="17.25" customHeight="1" thickBot="1" x14ac:dyDescent="0.35">
      <c r="B9" s="99" t="s">
        <v>12</v>
      </c>
      <c r="C9" s="35"/>
      <c r="D9" s="36"/>
      <c r="E9" s="100" t="s">
        <v>13</v>
      </c>
      <c r="F9" s="101" t="s">
        <v>14</v>
      </c>
      <c r="G9" s="102" t="s">
        <v>15</v>
      </c>
      <c r="H9" s="134"/>
      <c r="I9" s="88"/>
      <c r="J9" s="1"/>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row>
    <row r="10" spans="2:221" s="91" customFormat="1" ht="12" customHeight="1" thickBot="1" x14ac:dyDescent="0.35">
      <c r="B10" s="20" t="s">
        <v>77</v>
      </c>
      <c r="C10" s="21"/>
      <c r="D10" s="21"/>
      <c r="E10" s="21"/>
      <c r="F10" s="21"/>
      <c r="G10" s="103">
        <v>0.5</v>
      </c>
      <c r="H10" s="134"/>
      <c r="I10" s="88"/>
      <c r="J10" s="1"/>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row>
    <row r="11" spans="2:221" s="91" customFormat="1" x14ac:dyDescent="0.3">
      <c r="B11" s="104"/>
      <c r="C11" s="37" t="s">
        <v>16</v>
      </c>
      <c r="D11" s="37"/>
      <c r="E11" s="37"/>
      <c r="F11" s="37"/>
      <c r="G11" s="38"/>
      <c r="H11" s="134"/>
      <c r="I11" s="88"/>
      <c r="J11" s="1"/>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row>
    <row r="12" spans="2:221" s="91" customFormat="1" x14ac:dyDescent="0.3">
      <c r="B12" s="105"/>
      <c r="C12" s="106" t="s">
        <v>17</v>
      </c>
      <c r="D12" s="106"/>
      <c r="E12" s="107"/>
      <c r="F12" s="107"/>
      <c r="G12" s="108"/>
      <c r="H12" s="134"/>
      <c r="I12" s="88"/>
      <c r="J12" s="1"/>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row>
    <row r="13" spans="2:221" s="91" customFormat="1" x14ac:dyDescent="0.3">
      <c r="B13" s="109">
        <v>1</v>
      </c>
      <c r="C13" s="136" t="s">
        <v>18</v>
      </c>
      <c r="D13" s="110"/>
      <c r="E13" s="85"/>
      <c r="F13" s="3">
        <v>0.25</v>
      </c>
      <c r="G13" s="4">
        <f>+ROUND(B13*E13*F13*$G$10,0)</f>
        <v>0</v>
      </c>
      <c r="H13" s="134"/>
      <c r="I13" s="88"/>
      <c r="J13" s="1"/>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row>
    <row r="14" spans="2:221" s="91" customFormat="1" hidden="1" x14ac:dyDescent="0.3">
      <c r="B14" s="109"/>
      <c r="C14" s="136" t="s">
        <v>19</v>
      </c>
      <c r="D14" s="110"/>
      <c r="E14" s="153"/>
      <c r="F14" s="15"/>
      <c r="G14" s="4">
        <f t="shared" ref="G14:G23" si="0">+ROUND(B14*E14*F14*$G$10,0)</f>
        <v>0</v>
      </c>
      <c r="H14" s="134"/>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row>
    <row r="15" spans="2:221" s="91" customFormat="1" hidden="1" x14ac:dyDescent="0.3">
      <c r="B15" s="109"/>
      <c r="C15" s="136" t="s">
        <v>20</v>
      </c>
      <c r="D15" s="110"/>
      <c r="E15" s="153"/>
      <c r="F15" s="15"/>
      <c r="G15" s="4">
        <f t="shared" si="0"/>
        <v>0</v>
      </c>
      <c r="H15" s="134"/>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row>
    <row r="16" spans="2:221" s="91" customFormat="1" hidden="1" x14ac:dyDescent="0.3">
      <c r="B16" s="109"/>
      <c r="C16" s="136" t="s">
        <v>21</v>
      </c>
      <c r="D16" s="110"/>
      <c r="E16" s="153"/>
      <c r="F16" s="15"/>
      <c r="G16" s="4">
        <f t="shared" si="0"/>
        <v>0</v>
      </c>
      <c r="H16" s="134"/>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row>
    <row r="17" spans="2:221" s="91" customFormat="1" x14ac:dyDescent="0.3">
      <c r="B17" s="111">
        <v>1</v>
      </c>
      <c r="C17" s="136" t="s">
        <v>22</v>
      </c>
      <c r="D17" s="110"/>
      <c r="E17" s="153"/>
      <c r="F17" s="3">
        <v>0.2</v>
      </c>
      <c r="G17" s="4">
        <f t="shared" si="0"/>
        <v>0</v>
      </c>
      <c r="H17" s="134"/>
      <c r="I17" s="88"/>
      <c r="J17" s="1"/>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row>
    <row r="18" spans="2:221" s="91" customFormat="1" x14ac:dyDescent="0.3">
      <c r="B18" s="111">
        <v>1</v>
      </c>
      <c r="C18" s="136" t="s">
        <v>23</v>
      </c>
      <c r="D18" s="110"/>
      <c r="E18" s="153"/>
      <c r="F18" s="3">
        <v>0.2</v>
      </c>
      <c r="G18" s="4">
        <f t="shared" si="0"/>
        <v>0</v>
      </c>
      <c r="H18" s="134"/>
      <c r="I18" s="88"/>
      <c r="J18" s="1"/>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row>
    <row r="19" spans="2:221" s="91" customFormat="1" x14ac:dyDescent="0.3">
      <c r="B19" s="111">
        <v>1</v>
      </c>
      <c r="C19" s="136" t="s">
        <v>24</v>
      </c>
      <c r="D19" s="110"/>
      <c r="E19" s="153"/>
      <c r="F19" s="3">
        <v>0.5</v>
      </c>
      <c r="G19" s="4">
        <f t="shared" si="0"/>
        <v>0</v>
      </c>
      <c r="H19" s="134"/>
      <c r="I19" s="88"/>
      <c r="J19" s="1"/>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row>
    <row r="20" spans="2:221" s="91" customFormat="1" x14ac:dyDescent="0.3">
      <c r="B20" s="111">
        <v>1</v>
      </c>
      <c r="C20" s="136" t="s">
        <v>25</v>
      </c>
      <c r="D20" s="110"/>
      <c r="E20" s="153"/>
      <c r="F20" s="3">
        <v>0.2</v>
      </c>
      <c r="G20" s="4">
        <f t="shared" si="0"/>
        <v>0</v>
      </c>
      <c r="H20" s="134"/>
      <c r="I20" s="88"/>
      <c r="J20" s="1"/>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row>
    <row r="21" spans="2:221" s="91" customFormat="1" hidden="1" x14ac:dyDescent="0.3">
      <c r="B21" s="111"/>
      <c r="C21" s="136" t="s">
        <v>26</v>
      </c>
      <c r="D21" s="110"/>
      <c r="E21" s="153"/>
      <c r="F21" s="3"/>
      <c r="G21" s="4">
        <f t="shared" si="0"/>
        <v>0</v>
      </c>
      <c r="H21" s="134"/>
      <c r="I21" s="88"/>
      <c r="J21" s="1"/>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row>
    <row r="22" spans="2:221" s="91" customFormat="1" hidden="1" x14ac:dyDescent="0.3">
      <c r="B22" s="111"/>
      <c r="C22" s="136" t="s">
        <v>27</v>
      </c>
      <c r="D22" s="110"/>
      <c r="E22" s="153"/>
      <c r="F22" s="3"/>
      <c r="G22" s="4">
        <f t="shared" si="0"/>
        <v>0</v>
      </c>
      <c r="H22" s="134"/>
      <c r="I22" s="88"/>
      <c r="J22" s="1"/>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row>
    <row r="23" spans="2:221" s="91" customFormat="1" x14ac:dyDescent="0.3">
      <c r="B23" s="111">
        <v>1</v>
      </c>
      <c r="C23" s="136" t="s">
        <v>28</v>
      </c>
      <c r="D23" s="110"/>
      <c r="E23" s="153"/>
      <c r="F23" s="3">
        <v>0.5</v>
      </c>
      <c r="G23" s="4">
        <f t="shared" si="0"/>
        <v>0</v>
      </c>
      <c r="H23" s="134"/>
      <c r="I23" s="88"/>
      <c r="J23" s="1"/>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row>
    <row r="24" spans="2:221" s="91" customFormat="1" x14ac:dyDescent="0.3">
      <c r="B24" s="112"/>
      <c r="C24" s="39" t="s">
        <v>29</v>
      </c>
      <c r="D24" s="40"/>
      <c r="E24" s="40"/>
      <c r="F24" s="41"/>
      <c r="G24" s="5">
        <f>SUM(G12:G23)</f>
        <v>0</v>
      </c>
      <c r="H24" s="134"/>
      <c r="I24" s="88"/>
      <c r="J24" s="1"/>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row>
    <row r="25" spans="2:221" s="91" customFormat="1" x14ac:dyDescent="0.3">
      <c r="B25" s="113"/>
      <c r="C25" s="42" t="s">
        <v>30</v>
      </c>
      <c r="D25" s="43"/>
      <c r="E25" s="43"/>
      <c r="F25" s="44"/>
      <c r="G25" s="154"/>
      <c r="H25" s="134"/>
      <c r="I25" s="88"/>
      <c r="J25" s="6"/>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row>
    <row r="26" spans="2:221" s="91" customFormat="1" ht="17.25" thickBot="1" x14ac:dyDescent="0.35">
      <c r="B26" s="114"/>
      <c r="C26" s="45" t="s">
        <v>31</v>
      </c>
      <c r="D26" s="46"/>
      <c r="E26" s="46"/>
      <c r="F26" s="47"/>
      <c r="G26" s="115">
        <f>ROUND(+G24*(G25),0)</f>
        <v>0</v>
      </c>
      <c r="H26" s="134"/>
      <c r="I26" s="88"/>
      <c r="J26" s="7"/>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row>
    <row r="27" spans="2:221" s="91" customFormat="1" ht="12" customHeight="1" thickBot="1" x14ac:dyDescent="0.35">
      <c r="B27" s="20" t="s">
        <v>78</v>
      </c>
      <c r="C27" s="21"/>
      <c r="D27" s="21"/>
      <c r="E27" s="21"/>
      <c r="F27" s="21"/>
      <c r="G27" s="103">
        <v>10</v>
      </c>
      <c r="H27" s="134"/>
      <c r="I27" s="88"/>
      <c r="J27" s="7"/>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row>
    <row r="28" spans="2:221" s="91" customFormat="1" x14ac:dyDescent="0.3">
      <c r="B28" s="104"/>
      <c r="C28" s="37" t="s">
        <v>16</v>
      </c>
      <c r="D28" s="37"/>
      <c r="E28" s="37"/>
      <c r="F28" s="37"/>
      <c r="G28" s="38"/>
      <c r="H28" s="134"/>
      <c r="I28" s="88"/>
      <c r="J28" s="7"/>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row>
    <row r="29" spans="2:221" s="91" customFormat="1" x14ac:dyDescent="0.3">
      <c r="B29" s="105"/>
      <c r="C29" s="107" t="s">
        <v>17</v>
      </c>
      <c r="D29" s="107"/>
      <c r="E29" s="107"/>
      <c r="F29" s="107"/>
      <c r="G29" s="108"/>
      <c r="H29" s="134"/>
      <c r="I29" s="88"/>
      <c r="J29" s="7"/>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row>
    <row r="30" spans="2:221" s="91" customFormat="1" x14ac:dyDescent="0.3">
      <c r="B30" s="111">
        <v>1</v>
      </c>
      <c r="C30" s="136" t="str">
        <f>+C13</f>
        <v>Director de Interventoria (Especialista Pavimentos/Geotecnia)</v>
      </c>
      <c r="D30" s="110"/>
      <c r="E30" s="153"/>
      <c r="F30" s="3">
        <v>0.25</v>
      </c>
      <c r="G30" s="4">
        <f>+ROUND(B30*E30*F30*$G$27,0)</f>
        <v>0</v>
      </c>
      <c r="H30" s="134"/>
      <c r="I30" s="88"/>
      <c r="J30" s="7"/>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row>
    <row r="31" spans="2:221" s="91" customFormat="1" x14ac:dyDescent="0.3">
      <c r="B31" s="111">
        <v>1</v>
      </c>
      <c r="C31" s="136" t="str">
        <f t="shared" ref="C31:C40" si="1">+C14</f>
        <v>Profesional Especialista en Diseño de Vias</v>
      </c>
      <c r="D31" s="110"/>
      <c r="E31" s="153"/>
      <c r="F31" s="3">
        <v>0.05</v>
      </c>
      <c r="G31" s="4">
        <f t="shared" ref="G31:G40" si="2">+ROUND(B31*E31*F31*$G$27,0)</f>
        <v>0</v>
      </c>
      <c r="H31" s="134"/>
      <c r="I31" s="8"/>
      <c r="J31" s="7"/>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row>
    <row r="32" spans="2:221" s="91" customFormat="1" x14ac:dyDescent="0.3">
      <c r="B32" s="111">
        <v>1</v>
      </c>
      <c r="C32" s="136" t="str">
        <f t="shared" si="1"/>
        <v>Profesional Especialista en Estructuras</v>
      </c>
      <c r="D32" s="110"/>
      <c r="E32" s="153"/>
      <c r="F32" s="3">
        <v>0.05</v>
      </c>
      <c r="G32" s="4">
        <f t="shared" si="2"/>
        <v>0</v>
      </c>
      <c r="H32" s="134"/>
      <c r="I32" s="88"/>
      <c r="J32" s="7"/>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row>
    <row r="33" spans="2:221" s="91" customFormat="1" x14ac:dyDescent="0.3">
      <c r="B33" s="111">
        <v>1</v>
      </c>
      <c r="C33" s="136" t="str">
        <f t="shared" si="1"/>
        <v>Profesional Especialista en Hidraulica e Hidrologia</v>
      </c>
      <c r="D33" s="110"/>
      <c r="E33" s="153"/>
      <c r="F33" s="3">
        <v>0.05</v>
      </c>
      <c r="G33" s="4">
        <f t="shared" si="2"/>
        <v>0</v>
      </c>
      <c r="H33" s="134"/>
      <c r="I33" s="88"/>
      <c r="J33" s="7"/>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row>
    <row r="34" spans="2:221" s="91" customFormat="1" x14ac:dyDescent="0.3">
      <c r="B34" s="111">
        <v>1</v>
      </c>
      <c r="C34" s="136" t="str">
        <f t="shared" si="1"/>
        <v>Profesional Gestión Ambiental</v>
      </c>
      <c r="D34" s="110"/>
      <c r="E34" s="153"/>
      <c r="F34" s="3">
        <v>1</v>
      </c>
      <c r="G34" s="4">
        <f t="shared" si="2"/>
        <v>0</v>
      </c>
      <c r="H34" s="134"/>
      <c r="I34" s="88"/>
      <c r="J34" s="7"/>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row>
    <row r="35" spans="2:221" s="91" customFormat="1" x14ac:dyDescent="0.3">
      <c r="B35" s="111">
        <v>1</v>
      </c>
      <c r="C35" s="136" t="str">
        <f t="shared" si="1"/>
        <v>Profesional Gestión Social</v>
      </c>
      <c r="D35" s="110"/>
      <c r="E35" s="153"/>
      <c r="F35" s="3">
        <v>1</v>
      </c>
      <c r="G35" s="4">
        <f t="shared" si="2"/>
        <v>0</v>
      </c>
      <c r="H35" s="134"/>
      <c r="I35" s="88"/>
      <c r="J35" s="7"/>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row>
    <row r="36" spans="2:221" s="91" customFormat="1" x14ac:dyDescent="0.3">
      <c r="B36" s="111">
        <v>1</v>
      </c>
      <c r="C36" s="136" t="str">
        <f t="shared" si="1"/>
        <v xml:space="preserve">Ingeniero Residente Interventoria/ Profesional Civil Vías / Geotécnia </v>
      </c>
      <c r="D36" s="110"/>
      <c r="E36" s="153"/>
      <c r="F36" s="3">
        <v>1</v>
      </c>
      <c r="G36" s="4">
        <f t="shared" si="2"/>
        <v>0</v>
      </c>
      <c r="H36" s="134"/>
      <c r="I36" s="88"/>
      <c r="J36" s="7"/>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row>
    <row r="37" spans="2:221" s="91" customFormat="1" x14ac:dyDescent="0.3">
      <c r="B37" s="111">
        <v>1</v>
      </c>
      <c r="C37" s="136" t="str">
        <f t="shared" si="1"/>
        <v>Profesional HSE</v>
      </c>
      <c r="D37" s="110"/>
      <c r="E37" s="153"/>
      <c r="F37" s="3">
        <v>1</v>
      </c>
      <c r="G37" s="4">
        <f t="shared" si="2"/>
        <v>0</v>
      </c>
      <c r="H37" s="134"/>
      <c r="I37" s="88"/>
      <c r="J37" s="7"/>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row>
    <row r="38" spans="2:221" s="91" customFormat="1" x14ac:dyDescent="0.3">
      <c r="B38" s="111">
        <v>1</v>
      </c>
      <c r="C38" s="136" t="str">
        <f t="shared" si="1"/>
        <v>Topógrafo</v>
      </c>
      <c r="D38" s="110"/>
      <c r="E38" s="153"/>
      <c r="F38" s="3">
        <v>1</v>
      </c>
      <c r="G38" s="4">
        <f t="shared" si="2"/>
        <v>0</v>
      </c>
      <c r="H38" s="134"/>
      <c r="I38" s="88"/>
      <c r="J38" s="7"/>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row>
    <row r="39" spans="2:221" s="91" customFormat="1" x14ac:dyDescent="0.3">
      <c r="B39" s="111">
        <v>1</v>
      </c>
      <c r="C39" s="136" t="str">
        <f t="shared" si="1"/>
        <v>Cadenero</v>
      </c>
      <c r="D39" s="110"/>
      <c r="E39" s="153"/>
      <c r="F39" s="3">
        <v>1</v>
      </c>
      <c r="G39" s="4">
        <f t="shared" si="2"/>
        <v>0</v>
      </c>
      <c r="H39" s="134"/>
      <c r="I39" s="88"/>
      <c r="J39" s="7"/>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row>
    <row r="40" spans="2:221" s="91" customFormat="1" x14ac:dyDescent="0.3">
      <c r="B40" s="111">
        <v>1</v>
      </c>
      <c r="C40" s="136" t="str">
        <f t="shared" si="1"/>
        <v>Profesional Control Documental</v>
      </c>
      <c r="D40" s="110"/>
      <c r="E40" s="153"/>
      <c r="F40" s="3">
        <v>0.5</v>
      </c>
      <c r="G40" s="4">
        <f t="shared" si="2"/>
        <v>0</v>
      </c>
      <c r="H40" s="134"/>
      <c r="I40" s="88"/>
      <c r="J40" s="7"/>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row>
    <row r="41" spans="2:221" s="91" customFormat="1" x14ac:dyDescent="0.3">
      <c r="B41" s="112"/>
      <c r="C41" s="39" t="s">
        <v>29</v>
      </c>
      <c r="D41" s="40"/>
      <c r="E41" s="40"/>
      <c r="F41" s="41"/>
      <c r="G41" s="5">
        <f>SUM(G29:G40)</f>
        <v>0</v>
      </c>
      <c r="H41" s="134"/>
      <c r="I41" s="9"/>
      <c r="J41" s="7"/>
      <c r="K41" s="10"/>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row>
    <row r="42" spans="2:221" s="91" customFormat="1" x14ac:dyDescent="0.3">
      <c r="B42" s="113"/>
      <c r="C42" s="42" t="s">
        <v>30</v>
      </c>
      <c r="D42" s="43"/>
      <c r="E42" s="43"/>
      <c r="F42" s="44"/>
      <c r="G42" s="154"/>
      <c r="H42" s="134"/>
      <c r="I42" s="88"/>
      <c r="J42" s="6"/>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row>
    <row r="43" spans="2:221" s="91" customFormat="1" ht="17.25" thickBot="1" x14ac:dyDescent="0.35">
      <c r="B43" s="114"/>
      <c r="C43" s="45" t="s">
        <v>32</v>
      </c>
      <c r="D43" s="46"/>
      <c r="E43" s="46"/>
      <c r="F43" s="47"/>
      <c r="G43" s="115">
        <f>ROUND(+G41*(G42),0)</f>
        <v>0</v>
      </c>
      <c r="H43" s="134"/>
      <c r="I43" s="88"/>
      <c r="J43" s="7"/>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row>
    <row r="44" spans="2:221" s="91" customFormat="1" ht="12" customHeight="1" thickBot="1" x14ac:dyDescent="0.35">
      <c r="B44" s="20" t="s">
        <v>33</v>
      </c>
      <c r="C44" s="21"/>
      <c r="D44" s="21"/>
      <c r="E44" s="21"/>
      <c r="F44" s="21"/>
      <c r="G44" s="103">
        <v>1.5</v>
      </c>
      <c r="H44" s="134"/>
      <c r="I44" s="88"/>
      <c r="J44" s="7"/>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row>
    <row r="45" spans="2:221" s="91" customFormat="1" x14ac:dyDescent="0.3">
      <c r="B45" s="104"/>
      <c r="C45" s="37" t="s">
        <v>16</v>
      </c>
      <c r="D45" s="37"/>
      <c r="E45" s="37"/>
      <c r="F45" s="37"/>
      <c r="G45" s="38"/>
      <c r="H45" s="134"/>
      <c r="I45" s="88"/>
      <c r="J45" s="7"/>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row>
    <row r="46" spans="2:221" s="91" customFormat="1" x14ac:dyDescent="0.3">
      <c r="B46" s="105"/>
      <c r="C46" s="107" t="s">
        <v>17</v>
      </c>
      <c r="D46" s="107"/>
      <c r="E46" s="107"/>
      <c r="F46" s="107"/>
      <c r="G46" s="108"/>
      <c r="H46" s="134"/>
      <c r="I46" s="88"/>
      <c r="J46" s="7"/>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row>
    <row r="47" spans="2:221" s="91" customFormat="1" x14ac:dyDescent="0.3">
      <c r="B47" s="111">
        <v>1</v>
      </c>
      <c r="C47" s="136" t="str">
        <f>+C30</f>
        <v>Director de Interventoria (Especialista Pavimentos/Geotecnia)</v>
      </c>
      <c r="D47" s="110"/>
      <c r="E47" s="153"/>
      <c r="F47" s="3">
        <v>0.25</v>
      </c>
      <c r="G47" s="4">
        <f>+ROUND(B47*E47*F47*$G$44,0)</f>
        <v>0</v>
      </c>
      <c r="H47" s="134"/>
      <c r="I47" s="88"/>
      <c r="J47" s="7"/>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row>
    <row r="48" spans="2:221" s="91" customFormat="1" hidden="1" x14ac:dyDescent="0.3">
      <c r="B48" s="111"/>
      <c r="C48" s="136" t="str">
        <f t="shared" ref="C48:C57" si="3">+C31</f>
        <v>Profesional Especialista en Diseño de Vias</v>
      </c>
      <c r="D48" s="110"/>
      <c r="E48" s="153"/>
      <c r="F48" s="3"/>
      <c r="G48" s="4"/>
      <c r="H48" s="134"/>
      <c r="I48" s="88"/>
      <c r="J48" s="7"/>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row>
    <row r="49" spans="2:221" s="91" customFormat="1" hidden="1" x14ac:dyDescent="0.3">
      <c r="B49" s="111"/>
      <c r="C49" s="136" t="str">
        <f t="shared" si="3"/>
        <v>Profesional Especialista en Estructuras</v>
      </c>
      <c r="D49" s="110"/>
      <c r="E49" s="153"/>
      <c r="F49" s="3"/>
      <c r="G49" s="4"/>
      <c r="H49" s="134"/>
      <c r="I49" s="88"/>
      <c r="J49" s="7"/>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row>
    <row r="50" spans="2:221" s="91" customFormat="1" hidden="1" x14ac:dyDescent="0.3">
      <c r="B50" s="111"/>
      <c r="C50" s="136" t="str">
        <f t="shared" si="3"/>
        <v>Profesional Especialista en Hidraulica e Hidrologia</v>
      </c>
      <c r="D50" s="110"/>
      <c r="E50" s="153"/>
      <c r="F50" s="3"/>
      <c r="G50" s="4"/>
      <c r="H50" s="134"/>
      <c r="I50" s="88"/>
      <c r="J50" s="7"/>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row>
    <row r="51" spans="2:221" s="91" customFormat="1" x14ac:dyDescent="0.3">
      <c r="B51" s="111">
        <v>1</v>
      </c>
      <c r="C51" s="136" t="str">
        <f t="shared" si="3"/>
        <v>Profesional Gestión Ambiental</v>
      </c>
      <c r="D51" s="110"/>
      <c r="E51" s="153"/>
      <c r="F51" s="3">
        <v>0.2</v>
      </c>
      <c r="G51" s="4">
        <f t="shared" ref="G51:G57" si="4">+ROUND(B51*E51*F51*$G$44,0)</f>
        <v>0</v>
      </c>
      <c r="H51" s="134"/>
      <c r="I51" s="88"/>
      <c r="J51" s="7"/>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row>
    <row r="52" spans="2:221" s="91" customFormat="1" x14ac:dyDescent="0.3">
      <c r="B52" s="111">
        <v>1</v>
      </c>
      <c r="C52" s="136" t="str">
        <f t="shared" si="3"/>
        <v>Profesional Gestión Social</v>
      </c>
      <c r="D52" s="110"/>
      <c r="E52" s="153"/>
      <c r="F52" s="3">
        <v>0.2</v>
      </c>
      <c r="G52" s="4">
        <f t="shared" si="4"/>
        <v>0</v>
      </c>
      <c r="H52" s="134"/>
      <c r="I52" s="88"/>
      <c r="J52" s="7"/>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row>
    <row r="53" spans="2:221" s="91" customFormat="1" x14ac:dyDescent="0.3">
      <c r="B53" s="111">
        <v>1</v>
      </c>
      <c r="C53" s="136" t="str">
        <f t="shared" si="3"/>
        <v xml:space="preserve">Ingeniero Residente Interventoria/ Profesional Civil Vías / Geotécnia </v>
      </c>
      <c r="D53" s="110"/>
      <c r="E53" s="153"/>
      <c r="F53" s="3">
        <v>0.5</v>
      </c>
      <c r="G53" s="4">
        <f t="shared" si="4"/>
        <v>0</v>
      </c>
      <c r="H53" s="134"/>
      <c r="I53" s="88"/>
      <c r="J53" s="7"/>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row>
    <row r="54" spans="2:221" s="91" customFormat="1" hidden="1" x14ac:dyDescent="0.3">
      <c r="B54" s="111"/>
      <c r="C54" s="136" t="str">
        <f t="shared" si="3"/>
        <v>Profesional HSE</v>
      </c>
      <c r="D54" s="110"/>
      <c r="E54" s="153"/>
      <c r="F54" s="3"/>
      <c r="G54" s="4">
        <f t="shared" si="4"/>
        <v>0</v>
      </c>
      <c r="H54" s="134"/>
      <c r="I54" s="88"/>
      <c r="J54" s="7"/>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row>
    <row r="55" spans="2:221" s="91" customFormat="1" hidden="1" x14ac:dyDescent="0.3">
      <c r="B55" s="141"/>
      <c r="C55" s="136" t="str">
        <f t="shared" si="3"/>
        <v>Topógrafo</v>
      </c>
      <c r="D55" s="11"/>
      <c r="E55" s="153"/>
      <c r="F55" s="12"/>
      <c r="G55" s="4">
        <f t="shared" si="4"/>
        <v>0</v>
      </c>
      <c r="H55" s="134"/>
      <c r="I55" s="88"/>
      <c r="J55" s="7"/>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row>
    <row r="56" spans="2:221" s="91" customFormat="1" hidden="1" x14ac:dyDescent="0.3">
      <c r="B56" s="141"/>
      <c r="C56" s="136" t="str">
        <f t="shared" si="3"/>
        <v>Cadenero</v>
      </c>
      <c r="D56" s="11"/>
      <c r="E56" s="153"/>
      <c r="F56" s="12"/>
      <c r="G56" s="4">
        <f t="shared" si="4"/>
        <v>0</v>
      </c>
      <c r="H56" s="134"/>
      <c r="I56" s="88"/>
      <c r="J56" s="7"/>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row>
    <row r="57" spans="2:221" s="91" customFormat="1" x14ac:dyDescent="0.3">
      <c r="B57" s="141">
        <v>1</v>
      </c>
      <c r="C57" s="136" t="str">
        <f t="shared" si="3"/>
        <v>Profesional Control Documental</v>
      </c>
      <c r="D57" s="11"/>
      <c r="E57" s="153"/>
      <c r="F57" s="12">
        <v>0.5</v>
      </c>
      <c r="G57" s="4">
        <f t="shared" si="4"/>
        <v>0</v>
      </c>
      <c r="H57" s="134"/>
      <c r="I57" s="88"/>
      <c r="J57" s="7"/>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row>
    <row r="58" spans="2:221" s="91" customFormat="1" x14ac:dyDescent="0.3">
      <c r="B58" s="112"/>
      <c r="C58" s="39" t="s">
        <v>29</v>
      </c>
      <c r="D58" s="40"/>
      <c r="E58" s="40"/>
      <c r="F58" s="41"/>
      <c r="G58" s="5">
        <f>SUM(G46:G57)</f>
        <v>0</v>
      </c>
      <c r="H58" s="134"/>
      <c r="I58" s="88"/>
      <c r="J58" s="7"/>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row>
    <row r="59" spans="2:221" s="91" customFormat="1" x14ac:dyDescent="0.3">
      <c r="B59" s="113"/>
      <c r="C59" s="42" t="s">
        <v>30</v>
      </c>
      <c r="D59" s="43"/>
      <c r="E59" s="43"/>
      <c r="F59" s="44"/>
      <c r="G59" s="154"/>
      <c r="H59" s="134"/>
      <c r="I59" s="88"/>
      <c r="J59" s="6"/>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row>
    <row r="60" spans="2:221" s="91" customFormat="1" ht="17.25" thickBot="1" x14ac:dyDescent="0.35">
      <c r="B60" s="114"/>
      <c r="C60" s="45" t="s">
        <v>34</v>
      </c>
      <c r="D60" s="46"/>
      <c r="E60" s="46"/>
      <c r="F60" s="47"/>
      <c r="G60" s="115">
        <f>ROUND(+G58*(G59),0)</f>
        <v>0</v>
      </c>
      <c r="H60" s="134"/>
      <c r="I60" s="88"/>
      <c r="J60" s="7"/>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row>
    <row r="61" spans="2:221" s="91" customFormat="1" ht="11.25" customHeight="1" x14ac:dyDescent="0.3">
      <c r="B61" s="56" t="s">
        <v>59</v>
      </c>
      <c r="C61" s="57"/>
      <c r="D61" s="57"/>
      <c r="E61" s="57"/>
      <c r="F61" s="58"/>
      <c r="G61" s="62">
        <f>+G60+G43+G26</f>
        <v>0</v>
      </c>
      <c r="H61" s="134"/>
      <c r="I61" s="8"/>
      <c r="J61" s="7"/>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row>
    <row r="62" spans="2:221" s="91" customFormat="1" ht="11.25" customHeight="1" thickBot="1" x14ac:dyDescent="0.35">
      <c r="B62" s="59"/>
      <c r="C62" s="60"/>
      <c r="D62" s="60"/>
      <c r="E62" s="60"/>
      <c r="F62" s="61"/>
      <c r="G62" s="63"/>
      <c r="H62" s="134"/>
      <c r="I62" s="137"/>
      <c r="J62" s="7"/>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row>
    <row r="63" spans="2:221" s="91" customFormat="1" x14ac:dyDescent="0.3">
      <c r="B63" s="48" t="s">
        <v>4</v>
      </c>
      <c r="C63" s="50" t="s">
        <v>35</v>
      </c>
      <c r="D63" s="52" t="s">
        <v>36</v>
      </c>
      <c r="E63" s="140" t="s">
        <v>37</v>
      </c>
      <c r="F63" s="54" t="s">
        <v>38</v>
      </c>
      <c r="G63" s="116" t="s">
        <v>8</v>
      </c>
      <c r="H63" s="134"/>
      <c r="I63" s="88"/>
      <c r="J63" s="1"/>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row>
    <row r="64" spans="2:221" s="91" customFormat="1" x14ac:dyDescent="0.3">
      <c r="B64" s="49"/>
      <c r="C64" s="50"/>
      <c r="D64" s="52"/>
      <c r="E64" s="97" t="s">
        <v>39</v>
      </c>
      <c r="F64" s="55"/>
      <c r="G64" s="98" t="s">
        <v>11</v>
      </c>
      <c r="H64" s="134"/>
      <c r="I64" s="88"/>
      <c r="J64" s="1"/>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row>
    <row r="65" spans="2:221" s="91" customFormat="1" ht="17.25" thickBot="1" x14ac:dyDescent="0.35">
      <c r="B65" s="117" t="s">
        <v>40</v>
      </c>
      <c r="C65" s="51"/>
      <c r="D65" s="53"/>
      <c r="E65" s="101" t="s">
        <v>41</v>
      </c>
      <c r="F65" s="101" t="s">
        <v>42</v>
      </c>
      <c r="G65" s="102" t="s">
        <v>43</v>
      </c>
      <c r="H65" s="134"/>
      <c r="I65" s="88"/>
      <c r="J65" s="1"/>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row>
    <row r="66" spans="2:221" s="91" customFormat="1" x14ac:dyDescent="0.3">
      <c r="B66" s="113"/>
      <c r="C66" s="118" t="s">
        <v>44</v>
      </c>
      <c r="D66" s="107"/>
      <c r="E66" s="119"/>
      <c r="F66" s="120"/>
      <c r="G66" s="13"/>
      <c r="H66" s="134"/>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row>
    <row r="67" spans="2:221" s="91" customFormat="1" ht="24" customHeight="1" x14ac:dyDescent="0.3">
      <c r="B67" s="121">
        <v>1</v>
      </c>
      <c r="C67" s="122" t="s">
        <v>45</v>
      </c>
      <c r="D67" s="123" t="s">
        <v>46</v>
      </c>
      <c r="E67" s="87"/>
      <c r="F67" s="18">
        <v>10</v>
      </c>
      <c r="G67" s="14">
        <f>ROUND(F67*E67,0)</f>
        <v>0</v>
      </c>
      <c r="H67" s="134"/>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row>
    <row r="68" spans="2:221" s="91" customFormat="1" ht="24" customHeight="1" x14ac:dyDescent="0.3">
      <c r="B68" s="121">
        <v>1</v>
      </c>
      <c r="C68" s="122" t="s">
        <v>47</v>
      </c>
      <c r="D68" s="123" t="s">
        <v>46</v>
      </c>
      <c r="E68" s="87"/>
      <c r="F68" s="18">
        <v>10</v>
      </c>
      <c r="G68" s="14">
        <f>ROUND(F68*E68,0)</f>
        <v>0</v>
      </c>
      <c r="H68" s="134"/>
      <c r="I68" s="134"/>
      <c r="J68" s="16"/>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c r="HF68" s="88"/>
      <c r="HG68" s="88"/>
      <c r="HH68" s="88"/>
      <c r="HI68" s="88"/>
      <c r="HJ68" s="88"/>
      <c r="HK68" s="88"/>
      <c r="HL68" s="88"/>
      <c r="HM68" s="88"/>
    </row>
    <row r="69" spans="2:221" s="91" customFormat="1" ht="24" customHeight="1" thickBot="1" x14ac:dyDescent="0.35">
      <c r="B69" s="124">
        <v>1</v>
      </c>
      <c r="C69" s="138" t="s">
        <v>56</v>
      </c>
      <c r="D69" s="139" t="s">
        <v>57</v>
      </c>
      <c r="E69" s="86"/>
      <c r="F69" s="19">
        <v>50</v>
      </c>
      <c r="G69" s="17">
        <f>+E69*F69</f>
        <v>0</v>
      </c>
      <c r="H69" s="134"/>
      <c r="I69" s="134"/>
      <c r="J69" s="16"/>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row>
    <row r="70" spans="2:221" s="91" customFormat="1" ht="18" customHeight="1" x14ac:dyDescent="0.3">
      <c r="B70" s="125"/>
      <c r="C70" s="70" t="s">
        <v>48</v>
      </c>
      <c r="D70" s="70"/>
      <c r="E70" s="70"/>
      <c r="F70" s="70"/>
      <c r="G70" s="126">
        <f>SUM(G67:G69)</f>
        <v>0</v>
      </c>
      <c r="H70" s="134"/>
      <c r="I70" s="134"/>
      <c r="J70" s="1"/>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c r="HF70" s="88"/>
      <c r="HG70" s="88"/>
      <c r="HH70" s="88"/>
      <c r="HI70" s="88"/>
      <c r="HJ70" s="88"/>
      <c r="HK70" s="88"/>
      <c r="HL70" s="88"/>
      <c r="HM70" s="88"/>
    </row>
    <row r="71" spans="2:221" s="91" customFormat="1" ht="18" customHeight="1" x14ac:dyDescent="0.3">
      <c r="B71" s="127"/>
      <c r="C71" s="71" t="s">
        <v>49</v>
      </c>
      <c r="D71" s="71"/>
      <c r="E71" s="71"/>
      <c r="F71" s="71"/>
      <c r="G71" s="128">
        <f>+G70+G61</f>
        <v>0</v>
      </c>
      <c r="H71" s="134"/>
      <c r="I71" s="134"/>
      <c r="J71" s="1"/>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c r="HF71" s="88"/>
      <c r="HG71" s="88"/>
      <c r="HH71" s="88"/>
      <c r="HI71" s="88"/>
      <c r="HJ71" s="88"/>
      <c r="HK71" s="88"/>
      <c r="HL71" s="88"/>
      <c r="HM71" s="88"/>
    </row>
    <row r="72" spans="2:221" s="91" customFormat="1" ht="18" customHeight="1" x14ac:dyDescent="0.3">
      <c r="B72" s="127"/>
      <c r="C72" s="71" t="s">
        <v>50</v>
      </c>
      <c r="D72" s="71"/>
      <c r="E72" s="71"/>
      <c r="F72" s="71"/>
      <c r="G72" s="128">
        <f>+ROUND(G71*0.19,0)</f>
        <v>0</v>
      </c>
      <c r="H72" s="134"/>
      <c r="I72" s="134"/>
      <c r="J72" s="1"/>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c r="HF72" s="88"/>
      <c r="HG72" s="88"/>
      <c r="HH72" s="88"/>
      <c r="HI72" s="88"/>
      <c r="HJ72" s="88"/>
      <c r="HK72" s="88"/>
      <c r="HL72" s="88"/>
      <c r="HM72" s="88"/>
    </row>
    <row r="73" spans="2:221" s="91" customFormat="1" ht="18" customHeight="1" x14ac:dyDescent="0.3">
      <c r="B73" s="127"/>
      <c r="C73" s="71" t="s">
        <v>58</v>
      </c>
      <c r="D73" s="71"/>
      <c r="E73" s="71"/>
      <c r="F73" s="71"/>
      <c r="G73" s="128">
        <v>6298823</v>
      </c>
      <c r="H73" s="134"/>
      <c r="I73" s="134"/>
      <c r="J73" s="1"/>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c r="HF73" s="88"/>
      <c r="HG73" s="88"/>
      <c r="HH73" s="88"/>
      <c r="HI73" s="88"/>
      <c r="HJ73" s="88"/>
      <c r="HK73" s="88"/>
      <c r="HL73" s="88"/>
      <c r="HM73" s="88"/>
    </row>
    <row r="74" spans="2:221" s="91" customFormat="1" ht="18" customHeight="1" thickBot="1" x14ac:dyDescent="0.35">
      <c r="B74" s="129"/>
      <c r="C74" s="78" t="s">
        <v>55</v>
      </c>
      <c r="D74" s="78"/>
      <c r="E74" s="78"/>
      <c r="F74" s="78"/>
      <c r="G74" s="130">
        <f>+G72+G71+G73</f>
        <v>6298823</v>
      </c>
      <c r="H74" s="134"/>
      <c r="I74" s="134"/>
      <c r="J74" s="1"/>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c r="HF74" s="88"/>
      <c r="HG74" s="88"/>
      <c r="HH74" s="88"/>
      <c r="HI74" s="88"/>
      <c r="HJ74" s="88"/>
      <c r="HK74" s="88"/>
      <c r="HL74" s="88"/>
      <c r="HM74" s="88"/>
    </row>
    <row r="75" spans="2:221" s="91" customFormat="1" x14ac:dyDescent="0.3">
      <c r="B75" s="72" t="s">
        <v>51</v>
      </c>
      <c r="C75" s="73"/>
      <c r="D75" s="73"/>
      <c r="E75" s="73"/>
      <c r="F75" s="73"/>
      <c r="G75" s="74"/>
      <c r="H75" s="134"/>
      <c r="I75" s="134"/>
      <c r="J75" s="1"/>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row>
    <row r="76" spans="2:221" ht="36.75" customHeight="1" x14ac:dyDescent="0.3">
      <c r="B76" s="75" t="s">
        <v>52</v>
      </c>
      <c r="C76" s="76"/>
      <c r="D76" s="76"/>
      <c r="E76" s="76"/>
      <c r="F76" s="76"/>
      <c r="G76" s="77"/>
    </row>
    <row r="77" spans="2:221" s="91" customFormat="1" ht="21" customHeight="1" x14ac:dyDescent="0.3">
      <c r="B77" s="67" t="s">
        <v>53</v>
      </c>
      <c r="C77" s="68"/>
      <c r="D77" s="68"/>
      <c r="E77" s="68"/>
      <c r="F77" s="68"/>
      <c r="G77" s="69"/>
      <c r="H77" s="134"/>
      <c r="I77" s="88"/>
      <c r="J77" s="1"/>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row>
    <row r="78" spans="2:221" s="91" customFormat="1" ht="25.5" customHeight="1" x14ac:dyDescent="0.3">
      <c r="B78" s="75" t="s">
        <v>54</v>
      </c>
      <c r="C78" s="76"/>
      <c r="D78" s="76"/>
      <c r="E78" s="76"/>
      <c r="F78" s="76"/>
      <c r="G78" s="77"/>
      <c r="H78" s="134"/>
      <c r="I78" s="88"/>
      <c r="J78" s="1"/>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row>
    <row r="79" spans="2:221" s="91" customFormat="1" ht="38.25" customHeight="1" x14ac:dyDescent="0.3">
      <c r="B79" s="64" t="s">
        <v>60</v>
      </c>
      <c r="C79" s="65"/>
      <c r="D79" s="65"/>
      <c r="E79" s="65"/>
      <c r="F79" s="65"/>
      <c r="G79" s="66"/>
      <c r="H79" s="134"/>
      <c r="I79" s="88"/>
      <c r="J79" s="1"/>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row>
    <row r="80" spans="2:221" s="91" customFormat="1" ht="24" customHeight="1" x14ac:dyDescent="0.3">
      <c r="B80" s="67" t="s">
        <v>61</v>
      </c>
      <c r="C80" s="68"/>
      <c r="D80" s="68"/>
      <c r="E80" s="68"/>
      <c r="F80" s="68"/>
      <c r="G80" s="69"/>
      <c r="H80" s="134"/>
      <c r="I80" s="88"/>
      <c r="J80" s="1"/>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c r="HF80" s="88"/>
      <c r="HG80" s="88"/>
      <c r="HH80" s="88"/>
      <c r="HI80" s="88"/>
      <c r="HJ80" s="88"/>
      <c r="HK80" s="88"/>
      <c r="HL80" s="88"/>
      <c r="HM80" s="88"/>
    </row>
    <row r="81" spans="2:221" s="91" customFormat="1" ht="24" customHeight="1" x14ac:dyDescent="0.3">
      <c r="B81" s="67" t="s">
        <v>62</v>
      </c>
      <c r="C81" s="68"/>
      <c r="D81" s="68"/>
      <c r="E81" s="68"/>
      <c r="F81" s="68"/>
      <c r="G81" s="69"/>
      <c r="H81" s="134"/>
      <c r="I81" s="88"/>
      <c r="J81" s="1"/>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row>
    <row r="82" spans="2:221" s="131" customFormat="1" ht="21" customHeight="1" x14ac:dyDescent="0.3">
      <c r="B82" s="67" t="s">
        <v>63</v>
      </c>
      <c r="C82" s="68"/>
      <c r="D82" s="68"/>
      <c r="E82" s="68"/>
      <c r="F82" s="68"/>
      <c r="G82" s="69"/>
      <c r="H82" s="134"/>
      <c r="I82" s="88"/>
      <c r="J82" s="1"/>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row>
    <row r="83" spans="2:221" s="131" customFormat="1" ht="29.25" customHeight="1" x14ac:dyDescent="0.3">
      <c r="B83" s="75" t="s">
        <v>64</v>
      </c>
      <c r="C83" s="76"/>
      <c r="D83" s="76"/>
      <c r="E83" s="76"/>
      <c r="F83" s="76"/>
      <c r="G83" s="77"/>
      <c r="H83" s="134"/>
      <c r="I83" s="88"/>
      <c r="J83" s="1"/>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row>
    <row r="84" spans="2:221" s="131" customFormat="1" ht="21" customHeight="1" x14ac:dyDescent="0.3">
      <c r="B84" s="75" t="s">
        <v>65</v>
      </c>
      <c r="C84" s="76"/>
      <c r="D84" s="76"/>
      <c r="E84" s="76"/>
      <c r="F84" s="76"/>
      <c r="G84" s="77"/>
      <c r="H84" s="134"/>
      <c r="I84" s="88"/>
      <c r="J84" s="1"/>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c r="HF84" s="88"/>
      <c r="HG84" s="88"/>
      <c r="HH84" s="88"/>
      <c r="HI84" s="88"/>
      <c r="HJ84" s="88"/>
      <c r="HK84" s="88"/>
      <c r="HL84" s="88"/>
      <c r="HM84" s="88"/>
    </row>
    <row r="85" spans="2:221" ht="38.25" customHeight="1" x14ac:dyDescent="0.3">
      <c r="B85" s="75" t="s">
        <v>66</v>
      </c>
      <c r="C85" s="76"/>
      <c r="D85" s="76"/>
      <c r="E85" s="76"/>
      <c r="F85" s="76"/>
      <c r="G85" s="77"/>
    </row>
    <row r="86" spans="2:221" ht="25.5" customHeight="1" x14ac:dyDescent="0.3">
      <c r="B86" s="75" t="s">
        <v>67</v>
      </c>
      <c r="C86" s="76"/>
      <c r="D86" s="76"/>
      <c r="E86" s="76"/>
      <c r="F86" s="76"/>
      <c r="G86" s="77"/>
    </row>
    <row r="87" spans="2:221" ht="21" customHeight="1" x14ac:dyDescent="0.3">
      <c r="B87" s="75" t="s">
        <v>68</v>
      </c>
      <c r="C87" s="76"/>
      <c r="D87" s="76"/>
      <c r="E87" s="76"/>
      <c r="F87" s="76"/>
      <c r="G87" s="77"/>
    </row>
    <row r="88" spans="2:221" x14ac:dyDescent="0.3">
      <c r="B88" s="75" t="s">
        <v>69</v>
      </c>
      <c r="C88" s="76"/>
      <c r="D88" s="76"/>
      <c r="E88" s="76"/>
      <c r="F88" s="76"/>
      <c r="G88" s="77"/>
    </row>
    <row r="89" spans="2:221" x14ac:dyDescent="0.3">
      <c r="B89" s="75" t="s">
        <v>70</v>
      </c>
      <c r="C89" s="76"/>
      <c r="D89" s="76"/>
      <c r="E89" s="76"/>
      <c r="F89" s="76"/>
      <c r="G89" s="77"/>
    </row>
    <row r="90" spans="2:221" x14ac:dyDescent="0.3">
      <c r="B90" s="82" t="s">
        <v>71</v>
      </c>
      <c r="C90" s="83"/>
      <c r="D90" s="83"/>
      <c r="E90" s="83"/>
      <c r="F90" s="83"/>
      <c r="G90" s="84"/>
    </row>
    <row r="91" spans="2:221" ht="31.5" customHeight="1" thickBot="1" x14ac:dyDescent="0.35">
      <c r="B91" s="79" t="s">
        <v>72</v>
      </c>
      <c r="C91" s="80"/>
      <c r="D91" s="80"/>
      <c r="E91" s="80"/>
      <c r="F91" s="80"/>
      <c r="G91" s="81"/>
    </row>
    <row r="93" spans="2:221" x14ac:dyDescent="0.3">
      <c r="B93" s="143" t="s">
        <v>73</v>
      </c>
      <c r="C93" s="144"/>
      <c r="D93" s="144"/>
      <c r="E93" s="145"/>
      <c r="F93" s="146"/>
      <c r="G93" s="146"/>
    </row>
    <row r="94" spans="2:221" x14ac:dyDescent="0.3">
      <c r="B94" s="147"/>
      <c r="C94" s="148"/>
      <c r="D94" s="144"/>
      <c r="E94" s="149"/>
      <c r="F94" s="150"/>
      <c r="G94" s="150"/>
    </row>
    <row r="95" spans="2:221" x14ac:dyDescent="0.3">
      <c r="B95" s="151" t="s">
        <v>75</v>
      </c>
      <c r="C95" s="152" t="s">
        <v>76</v>
      </c>
      <c r="D95" s="152"/>
      <c r="E95" s="22" t="s">
        <v>74</v>
      </c>
      <c r="F95" s="22"/>
      <c r="G95" s="22"/>
    </row>
  </sheetData>
  <sheetProtection algorithmName="SHA-512" hashValue="KuipWdOclCKSHd//geKlcsVfGG1c/+gdYEmCGBaVhppQCHl6X2M9Na8Kf5EZKCjPjaeObyvvGB6+9Cj9rg3ryA==" saltValue="C/YQ7s8prH/2FDlQUF+glQ==" spinCount="100000" sheet="1" objects="1" scenarios="1"/>
  <protectedRanges>
    <protectedRange algorithmName="SHA-512" hashValue="5FRjzaT2qtW3cJw/2GBhwl+sKcO6DvtiZS0H1cMHWD6dxtiUh/5vrGC35H9ELlkJCnvWJ4qU1al6UViGsCbreQ==" saltValue="aTXStziJ+xzLQmDcmK0LcA==" spinCount="100000" sqref="H78" name="ETAPA 3_1" securityDescriptor="O:WDG:WDD:(A;;CC;;;BU)"/>
    <protectedRange algorithmName="SHA-512" hashValue="wcY10QtZ9yEyeIPvw3ybCiRQFkot67Gw82CrPcHCtI1M68PTYi2fo5Feib1JbOAymbFTvMzZi/rhAfAlSnWnnw==" saltValue="Zg3Yg+7KbxrwY8/qnxlkQg==" spinCount="100000" sqref="H55" name="ETAPA 2_1" securityDescriptor="O:WDG:WDD:(A;;CC;;;BU)"/>
    <protectedRange algorithmName="SHA-512" hashValue="OHjc/erdaQN536AqkMXeXgAEGFYRArf8le9gIhDVmt47NOSTWs17e9evc+sYv3EvnSMXXscupQzFsJuVPE1srA==" saltValue="hNg0aQYtCIo7UqKKsKkGXg==" spinCount="100000" sqref="H30:H33" name="ETAPA 1_1" securityDescriptor="O:WDG:WDD:(A;;CC;;;BU)"/>
  </protectedRanges>
  <mergeCells count="51">
    <mergeCell ref="B27:F27"/>
    <mergeCell ref="B91:G91"/>
    <mergeCell ref="B86:G86"/>
    <mergeCell ref="B87:G87"/>
    <mergeCell ref="B88:G88"/>
    <mergeCell ref="B89:G89"/>
    <mergeCell ref="B90:G90"/>
    <mergeCell ref="B81:G81"/>
    <mergeCell ref="B82:G82"/>
    <mergeCell ref="B83:G83"/>
    <mergeCell ref="B84:G84"/>
    <mergeCell ref="B85:G85"/>
    <mergeCell ref="B79:G79"/>
    <mergeCell ref="B80:G80"/>
    <mergeCell ref="C70:F70"/>
    <mergeCell ref="C72:F72"/>
    <mergeCell ref="B75:G75"/>
    <mergeCell ref="B76:G76"/>
    <mergeCell ref="B77:G77"/>
    <mergeCell ref="B78:G78"/>
    <mergeCell ref="C71:F71"/>
    <mergeCell ref="C73:F73"/>
    <mergeCell ref="C74:F74"/>
    <mergeCell ref="D63:D65"/>
    <mergeCell ref="F63:F64"/>
    <mergeCell ref="C28:G28"/>
    <mergeCell ref="C41:F41"/>
    <mergeCell ref="C42:F42"/>
    <mergeCell ref="C43:F43"/>
    <mergeCell ref="B44:F44"/>
    <mergeCell ref="C45:G45"/>
    <mergeCell ref="C58:F58"/>
    <mergeCell ref="C59:F59"/>
    <mergeCell ref="C60:F60"/>
    <mergeCell ref="B61:F62"/>
    <mergeCell ref="G61:G62"/>
    <mergeCell ref="B10:F10"/>
    <mergeCell ref="E95:G95"/>
    <mergeCell ref="B1:G1"/>
    <mergeCell ref="B2:G2"/>
    <mergeCell ref="B3:E3"/>
    <mergeCell ref="F3:G3"/>
    <mergeCell ref="B5:G5"/>
    <mergeCell ref="B7:B8"/>
    <mergeCell ref="C7:D9"/>
    <mergeCell ref="C11:G11"/>
    <mergeCell ref="C24:F24"/>
    <mergeCell ref="C25:F25"/>
    <mergeCell ref="C26:F26"/>
    <mergeCell ref="B63:B64"/>
    <mergeCell ref="C63:C65"/>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IPIALES</vt:lpstr>
      <vt:lpstr>IPIALES!Área_de_impresión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2020-07-07T23:29:33Z</dcterms:created>
  <dcterms:modified xsi:type="dcterms:W3CDTF">2020-08-03T23:01:36Z</dcterms:modified>
</cp:coreProperties>
</file>