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on_USPEC\Zona_Comun\11 SALUD\001.PRECONTRACTUAL\DANIELA DIAZ\SELECCION Y EVALUACIÓN DE PROVEEDORES\EPP\"/>
    </mc:Choice>
  </mc:AlternateContent>
  <bookViews>
    <workbookView xWindow="0" yWindow="0" windowWidth="20490" windowHeight="7155"/>
  </bookViews>
  <sheets>
    <sheet name="CONSOLIDADO " sheetId="2" r:id="rId1"/>
  </sheets>
  <externalReferences>
    <externalReference r:id="rId2"/>
  </externalReferences>
  <definedNames>
    <definedName name="_xlnm._FilterDatabase" localSheetId="0" hidden="1">'CONSOLIDADO '!$A$3:$AD$137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" l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4" i="2"/>
  <c r="AD27" i="2"/>
  <c r="AB5" i="2"/>
  <c r="AD5" i="2" s="1"/>
  <c r="AB6" i="2"/>
  <c r="AD6" i="2" s="1"/>
  <c r="AB7" i="2"/>
  <c r="AD7" i="2" s="1"/>
  <c r="AB8" i="2"/>
  <c r="AD8" i="2" s="1"/>
  <c r="AB9" i="2"/>
  <c r="AD9" i="2" s="1"/>
  <c r="AB10" i="2"/>
  <c r="AD10" i="2" s="1"/>
  <c r="AB11" i="2"/>
  <c r="AD11" i="2" s="1"/>
  <c r="AB12" i="2"/>
  <c r="AD12" i="2" s="1"/>
  <c r="AB13" i="2"/>
  <c r="AD13" i="2" s="1"/>
  <c r="AB14" i="2"/>
  <c r="AD14" i="2" s="1"/>
  <c r="AB15" i="2"/>
  <c r="AD15" i="2" s="1"/>
  <c r="AB16" i="2"/>
  <c r="AD16" i="2" s="1"/>
  <c r="AB17" i="2"/>
  <c r="AD17" i="2" s="1"/>
  <c r="AB18" i="2"/>
  <c r="AD18" i="2" s="1"/>
  <c r="AB19" i="2"/>
  <c r="AD19" i="2" s="1"/>
  <c r="AB20" i="2"/>
  <c r="AD20" i="2" s="1"/>
  <c r="AB21" i="2"/>
  <c r="AD21" i="2" s="1"/>
  <c r="AB22" i="2"/>
  <c r="AD22" i="2" s="1"/>
  <c r="AB23" i="2"/>
  <c r="AD23" i="2" s="1"/>
  <c r="AB24" i="2"/>
  <c r="AD24" i="2" s="1"/>
  <c r="AB25" i="2"/>
  <c r="AD25" i="2" s="1"/>
  <c r="AB26" i="2"/>
  <c r="AD26" i="2" s="1"/>
  <c r="AB27" i="2"/>
  <c r="AB28" i="2"/>
  <c r="AD28" i="2" s="1"/>
  <c r="AB29" i="2"/>
  <c r="AD29" i="2" s="1"/>
  <c r="AB30" i="2"/>
  <c r="AD30" i="2" s="1"/>
  <c r="AB31" i="2"/>
  <c r="AD31" i="2" s="1"/>
  <c r="AB32" i="2"/>
  <c r="AD32" i="2" s="1"/>
  <c r="AB33" i="2"/>
  <c r="AD33" i="2" s="1"/>
  <c r="AB34" i="2"/>
  <c r="AD34" i="2" s="1"/>
  <c r="AB35" i="2"/>
  <c r="AD35" i="2" s="1"/>
  <c r="AB36" i="2"/>
  <c r="AD36" i="2" s="1"/>
  <c r="AB37" i="2"/>
  <c r="AD37" i="2" s="1"/>
  <c r="AB38" i="2"/>
  <c r="AD38" i="2" s="1"/>
  <c r="AB39" i="2"/>
  <c r="AD39" i="2" s="1"/>
  <c r="AB40" i="2"/>
  <c r="AD40" i="2" s="1"/>
  <c r="AB41" i="2"/>
  <c r="AD41" i="2" s="1"/>
  <c r="AB42" i="2"/>
  <c r="AD42" i="2" s="1"/>
  <c r="AB43" i="2"/>
  <c r="AD43" i="2" s="1"/>
  <c r="AB44" i="2"/>
  <c r="AD44" i="2" s="1"/>
  <c r="AD45" i="2"/>
  <c r="AB46" i="2"/>
  <c r="AD46" i="2" s="1"/>
  <c r="AB47" i="2"/>
  <c r="AD47" i="2" s="1"/>
  <c r="AB48" i="2"/>
  <c r="AD48" i="2" s="1"/>
  <c r="AB49" i="2"/>
  <c r="AD49" i="2" s="1"/>
  <c r="AB50" i="2"/>
  <c r="AD50" i="2" s="1"/>
  <c r="AB51" i="2"/>
  <c r="AD51" i="2" s="1"/>
  <c r="AD52" i="2"/>
  <c r="AB53" i="2"/>
  <c r="AD53" i="2" s="1"/>
  <c r="AB54" i="2"/>
  <c r="AD54" i="2" s="1"/>
  <c r="AB55" i="2"/>
  <c r="AD55" i="2" s="1"/>
  <c r="AB56" i="2"/>
  <c r="AD56" i="2" s="1"/>
  <c r="AB57" i="2"/>
  <c r="AD57" i="2" s="1"/>
  <c r="AB58" i="2"/>
  <c r="AD58" i="2" s="1"/>
  <c r="AB59" i="2"/>
  <c r="AD59" i="2" s="1"/>
  <c r="AB60" i="2"/>
  <c r="AD60" i="2" s="1"/>
  <c r="AB61" i="2"/>
  <c r="AD61" i="2" s="1"/>
  <c r="AB62" i="2"/>
  <c r="AD62" i="2" s="1"/>
  <c r="AB63" i="2"/>
  <c r="AD63" i="2" s="1"/>
  <c r="AB64" i="2"/>
  <c r="AD64" i="2" s="1"/>
  <c r="AB65" i="2"/>
  <c r="AD65" i="2" s="1"/>
  <c r="AB66" i="2"/>
  <c r="AD66" i="2" s="1"/>
  <c r="AB67" i="2"/>
  <c r="AD67" i="2" s="1"/>
  <c r="AB68" i="2"/>
  <c r="AD68" i="2" s="1"/>
  <c r="AB69" i="2"/>
  <c r="AD69" i="2" s="1"/>
  <c r="AD70" i="2"/>
  <c r="AB71" i="2"/>
  <c r="AD71" i="2" s="1"/>
  <c r="AB72" i="2"/>
  <c r="AD72" i="2" s="1"/>
  <c r="AB73" i="2"/>
  <c r="AD73" i="2" s="1"/>
  <c r="AB74" i="2"/>
  <c r="AD74" i="2" s="1"/>
  <c r="AB75" i="2"/>
  <c r="AD75" i="2" s="1"/>
  <c r="AB76" i="2"/>
  <c r="AD76" i="2" s="1"/>
  <c r="AB77" i="2"/>
  <c r="AD77" i="2" s="1"/>
  <c r="AB78" i="2"/>
  <c r="AD78" i="2" s="1"/>
  <c r="AB79" i="2"/>
  <c r="AD79" i="2" s="1"/>
  <c r="AD80" i="2"/>
  <c r="AB81" i="2"/>
  <c r="AD81" i="2" s="1"/>
  <c r="AB82" i="2"/>
  <c r="AD82" i="2" s="1"/>
  <c r="AB83" i="2"/>
  <c r="AD83" i="2" s="1"/>
  <c r="AB84" i="2"/>
  <c r="AD84" i="2" s="1"/>
  <c r="AB85" i="2"/>
  <c r="AD85" i="2" s="1"/>
  <c r="AB86" i="2"/>
  <c r="AD86" i="2" s="1"/>
  <c r="AD87" i="2"/>
  <c r="AB88" i="2"/>
  <c r="AD88" i="2" s="1"/>
  <c r="AB89" i="2"/>
  <c r="AD89" i="2" s="1"/>
  <c r="AB90" i="2"/>
  <c r="AD90" i="2" s="1"/>
  <c r="AB91" i="2"/>
  <c r="AD91" i="2" s="1"/>
  <c r="AB92" i="2"/>
  <c r="AD92" i="2" s="1"/>
  <c r="AB93" i="2"/>
  <c r="AD93" i="2" s="1"/>
  <c r="AB94" i="2"/>
  <c r="AD94" i="2" s="1"/>
  <c r="AB95" i="2"/>
  <c r="AD95" i="2" s="1"/>
  <c r="AB96" i="2"/>
  <c r="AD96" i="2" s="1"/>
  <c r="AB97" i="2"/>
  <c r="AD97" i="2" s="1"/>
  <c r="AB98" i="2"/>
  <c r="AD98" i="2" s="1"/>
  <c r="AB99" i="2"/>
  <c r="AD99" i="2" s="1"/>
  <c r="AB100" i="2"/>
  <c r="AD100" i="2" s="1"/>
  <c r="AB101" i="2"/>
  <c r="AD101" i="2" s="1"/>
  <c r="AB102" i="2"/>
  <c r="AD102" i="2" s="1"/>
  <c r="AB103" i="2"/>
  <c r="AD103" i="2" s="1"/>
  <c r="AB104" i="2"/>
  <c r="AD104" i="2" s="1"/>
  <c r="AB105" i="2"/>
  <c r="AD105" i="2" s="1"/>
  <c r="AB106" i="2"/>
  <c r="AD106" i="2" s="1"/>
  <c r="AB107" i="2"/>
  <c r="AD107" i="2" s="1"/>
  <c r="AB108" i="2"/>
  <c r="AD108" i="2" s="1"/>
  <c r="AB109" i="2"/>
  <c r="AD109" i="2" s="1"/>
  <c r="AB110" i="2"/>
  <c r="AD110" i="2" s="1"/>
  <c r="AB111" i="2"/>
  <c r="AD111" i="2" s="1"/>
  <c r="AB112" i="2"/>
  <c r="AD112" i="2" s="1"/>
  <c r="AB113" i="2"/>
  <c r="AD113" i="2" s="1"/>
  <c r="AB114" i="2"/>
  <c r="AD114" i="2" s="1"/>
  <c r="AB115" i="2"/>
  <c r="AD115" i="2" s="1"/>
  <c r="AB116" i="2"/>
  <c r="AD116" i="2" s="1"/>
  <c r="AB117" i="2"/>
  <c r="AD117" i="2" s="1"/>
  <c r="AB118" i="2"/>
  <c r="AD118" i="2" s="1"/>
  <c r="AB119" i="2"/>
  <c r="AD119" i="2" s="1"/>
  <c r="AB120" i="2"/>
  <c r="AD120" i="2" s="1"/>
  <c r="AB121" i="2"/>
  <c r="AD121" i="2" s="1"/>
  <c r="AB122" i="2"/>
  <c r="AD122" i="2" s="1"/>
  <c r="AB123" i="2"/>
  <c r="AD123" i="2" s="1"/>
  <c r="AB124" i="2"/>
  <c r="AD124" i="2" s="1"/>
  <c r="AD125" i="2"/>
  <c r="AB126" i="2"/>
  <c r="AD126" i="2" s="1"/>
  <c r="AB127" i="2"/>
  <c r="AD127" i="2" s="1"/>
  <c r="AB128" i="2"/>
  <c r="AD128" i="2" s="1"/>
  <c r="AB129" i="2"/>
  <c r="AD129" i="2" s="1"/>
  <c r="AB130" i="2"/>
  <c r="AD130" i="2" s="1"/>
  <c r="AB131" i="2"/>
  <c r="AD131" i="2" s="1"/>
  <c r="AB132" i="2"/>
  <c r="AD132" i="2" s="1"/>
  <c r="AB133" i="2"/>
  <c r="AD133" i="2" s="1"/>
  <c r="AD134" i="2"/>
  <c r="AB135" i="2"/>
  <c r="AD135" i="2" s="1"/>
  <c r="AD136" i="2"/>
  <c r="AB4" i="2"/>
  <c r="AD4" i="2" s="1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6" i="2"/>
  <c r="Y47" i="2"/>
  <c r="Y48" i="2"/>
  <c r="Y49" i="2"/>
  <c r="Y50" i="2"/>
  <c r="Y51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1" i="2"/>
  <c r="Y72" i="2"/>
  <c r="Y73" i="2"/>
  <c r="Y74" i="2"/>
  <c r="Y75" i="2"/>
  <c r="Y76" i="2"/>
  <c r="Y77" i="2"/>
  <c r="Y78" i="2"/>
  <c r="Y79" i="2"/>
  <c r="Y81" i="2"/>
  <c r="Y82" i="2"/>
  <c r="Y83" i="2"/>
  <c r="Y84" i="2"/>
  <c r="Y85" i="2"/>
  <c r="Y86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6" i="2"/>
  <c r="Y127" i="2"/>
  <c r="Y128" i="2"/>
  <c r="Y129" i="2"/>
  <c r="Y130" i="2"/>
  <c r="Y131" i="2"/>
  <c r="Y132" i="2"/>
  <c r="Y133" i="2"/>
  <c r="Y135" i="2"/>
  <c r="Y4" i="2"/>
  <c r="W137" i="2"/>
  <c r="Z137" i="2"/>
  <c r="AC137" i="2"/>
  <c r="X137" i="2" l="1"/>
  <c r="AA137" i="2"/>
  <c r="Y137" i="2"/>
  <c r="AD137" i="2"/>
  <c r="AB137" i="2"/>
  <c r="V137" i="2"/>
  <c r="S137" i="2"/>
  <c r="O5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4" i="2"/>
  <c r="R136" i="2"/>
  <c r="L136" i="2"/>
  <c r="I136" i="2"/>
  <c r="R135" i="2"/>
  <c r="L135" i="2"/>
  <c r="I135" i="2"/>
  <c r="R134" i="2"/>
  <c r="L134" i="2"/>
  <c r="I134" i="2"/>
  <c r="R133" i="2"/>
  <c r="L133" i="2"/>
  <c r="I133" i="2"/>
  <c r="R132" i="2"/>
  <c r="L132" i="2"/>
  <c r="I132" i="2"/>
  <c r="R131" i="2"/>
  <c r="L131" i="2"/>
  <c r="I131" i="2"/>
  <c r="R130" i="2"/>
  <c r="L130" i="2"/>
  <c r="I130" i="2"/>
  <c r="R129" i="2"/>
  <c r="L129" i="2"/>
  <c r="I129" i="2"/>
  <c r="R128" i="2"/>
  <c r="L128" i="2"/>
  <c r="I128" i="2"/>
  <c r="R127" i="2"/>
  <c r="L127" i="2"/>
  <c r="I127" i="2"/>
  <c r="R126" i="2"/>
  <c r="L126" i="2"/>
  <c r="I126" i="2"/>
  <c r="R125" i="2"/>
  <c r="L125" i="2"/>
  <c r="I125" i="2"/>
  <c r="R124" i="2"/>
  <c r="L124" i="2"/>
  <c r="I124" i="2"/>
  <c r="R123" i="2"/>
  <c r="L123" i="2"/>
  <c r="I123" i="2"/>
  <c r="R122" i="2"/>
  <c r="L122" i="2"/>
  <c r="I122" i="2"/>
  <c r="R121" i="2"/>
  <c r="L121" i="2"/>
  <c r="I121" i="2"/>
  <c r="R120" i="2"/>
  <c r="L120" i="2"/>
  <c r="I120" i="2"/>
  <c r="R119" i="2"/>
  <c r="L119" i="2"/>
  <c r="I119" i="2"/>
  <c r="R118" i="2"/>
  <c r="L118" i="2"/>
  <c r="I118" i="2"/>
  <c r="R117" i="2"/>
  <c r="L117" i="2"/>
  <c r="I117" i="2"/>
  <c r="R116" i="2"/>
  <c r="L116" i="2"/>
  <c r="I116" i="2"/>
  <c r="R115" i="2"/>
  <c r="L115" i="2"/>
  <c r="I115" i="2"/>
  <c r="R114" i="2"/>
  <c r="L114" i="2"/>
  <c r="I114" i="2"/>
  <c r="R113" i="2"/>
  <c r="L113" i="2"/>
  <c r="I113" i="2"/>
  <c r="R112" i="2"/>
  <c r="L112" i="2"/>
  <c r="I112" i="2"/>
  <c r="R111" i="2"/>
  <c r="L111" i="2"/>
  <c r="I111" i="2"/>
  <c r="R110" i="2"/>
  <c r="L110" i="2"/>
  <c r="I110" i="2"/>
  <c r="R109" i="2"/>
  <c r="L109" i="2"/>
  <c r="I109" i="2"/>
  <c r="R108" i="2"/>
  <c r="L108" i="2"/>
  <c r="I108" i="2"/>
  <c r="R107" i="2"/>
  <c r="L107" i="2"/>
  <c r="I107" i="2"/>
  <c r="R106" i="2"/>
  <c r="L106" i="2"/>
  <c r="I106" i="2"/>
  <c r="R105" i="2"/>
  <c r="L105" i="2"/>
  <c r="I105" i="2"/>
  <c r="R104" i="2"/>
  <c r="L104" i="2"/>
  <c r="I104" i="2"/>
  <c r="R103" i="2"/>
  <c r="L103" i="2"/>
  <c r="I103" i="2"/>
  <c r="R102" i="2"/>
  <c r="L102" i="2"/>
  <c r="I102" i="2"/>
  <c r="R101" i="2"/>
  <c r="L101" i="2"/>
  <c r="I101" i="2"/>
  <c r="R100" i="2"/>
  <c r="L100" i="2"/>
  <c r="I100" i="2"/>
  <c r="R99" i="2"/>
  <c r="L99" i="2"/>
  <c r="I99" i="2"/>
  <c r="R98" i="2"/>
  <c r="L98" i="2"/>
  <c r="I98" i="2"/>
  <c r="R97" i="2"/>
  <c r="L97" i="2"/>
  <c r="I97" i="2"/>
  <c r="R96" i="2"/>
  <c r="L96" i="2"/>
  <c r="I96" i="2"/>
  <c r="R95" i="2"/>
  <c r="L95" i="2"/>
  <c r="I95" i="2"/>
  <c r="R94" i="2"/>
  <c r="L94" i="2"/>
  <c r="I94" i="2"/>
  <c r="R93" i="2"/>
  <c r="L93" i="2"/>
  <c r="I93" i="2"/>
  <c r="R92" i="2"/>
  <c r="L92" i="2"/>
  <c r="I92" i="2"/>
  <c r="R91" i="2"/>
  <c r="L91" i="2"/>
  <c r="I91" i="2"/>
  <c r="R90" i="2"/>
  <c r="L90" i="2"/>
  <c r="I90" i="2"/>
  <c r="R89" i="2"/>
  <c r="L89" i="2"/>
  <c r="I89" i="2"/>
  <c r="R88" i="2"/>
  <c r="L88" i="2"/>
  <c r="I88" i="2"/>
  <c r="R87" i="2"/>
  <c r="L87" i="2"/>
  <c r="I87" i="2"/>
  <c r="R86" i="2"/>
  <c r="L86" i="2"/>
  <c r="I86" i="2"/>
  <c r="R85" i="2"/>
  <c r="L85" i="2"/>
  <c r="I85" i="2"/>
  <c r="R84" i="2"/>
  <c r="L84" i="2"/>
  <c r="I84" i="2"/>
  <c r="R83" i="2"/>
  <c r="L83" i="2"/>
  <c r="I83" i="2"/>
  <c r="R82" i="2"/>
  <c r="L82" i="2"/>
  <c r="I82" i="2"/>
  <c r="R81" i="2"/>
  <c r="L81" i="2"/>
  <c r="I81" i="2"/>
  <c r="R80" i="2"/>
  <c r="L80" i="2"/>
  <c r="I80" i="2"/>
  <c r="R79" i="2"/>
  <c r="L79" i="2"/>
  <c r="I79" i="2"/>
  <c r="R78" i="2"/>
  <c r="L78" i="2"/>
  <c r="I78" i="2"/>
  <c r="R77" i="2"/>
  <c r="L77" i="2"/>
  <c r="I77" i="2"/>
  <c r="R76" i="2"/>
  <c r="L76" i="2"/>
  <c r="I76" i="2"/>
  <c r="R75" i="2"/>
  <c r="L75" i="2"/>
  <c r="I75" i="2"/>
  <c r="R74" i="2"/>
  <c r="L74" i="2"/>
  <c r="I74" i="2"/>
  <c r="R73" i="2"/>
  <c r="L73" i="2"/>
  <c r="I73" i="2"/>
  <c r="R72" i="2"/>
  <c r="L72" i="2"/>
  <c r="I72" i="2"/>
  <c r="R71" i="2"/>
  <c r="L71" i="2"/>
  <c r="I71" i="2"/>
  <c r="R70" i="2"/>
  <c r="L70" i="2"/>
  <c r="I70" i="2"/>
  <c r="R69" i="2"/>
  <c r="L69" i="2"/>
  <c r="I69" i="2"/>
  <c r="R68" i="2"/>
  <c r="L68" i="2"/>
  <c r="I68" i="2"/>
  <c r="R67" i="2"/>
  <c r="L67" i="2"/>
  <c r="I67" i="2"/>
  <c r="R66" i="2"/>
  <c r="L66" i="2"/>
  <c r="I66" i="2"/>
  <c r="R65" i="2"/>
  <c r="L65" i="2"/>
  <c r="I65" i="2"/>
  <c r="R64" i="2"/>
  <c r="L64" i="2"/>
  <c r="I64" i="2"/>
  <c r="R63" i="2"/>
  <c r="L63" i="2"/>
  <c r="I63" i="2"/>
  <c r="R62" i="2"/>
  <c r="L62" i="2"/>
  <c r="I62" i="2"/>
  <c r="R61" i="2"/>
  <c r="L61" i="2"/>
  <c r="I61" i="2"/>
  <c r="R60" i="2"/>
  <c r="L60" i="2"/>
  <c r="I60" i="2"/>
  <c r="R59" i="2"/>
  <c r="L59" i="2"/>
  <c r="I59" i="2"/>
  <c r="R58" i="2"/>
  <c r="L58" i="2"/>
  <c r="I58" i="2"/>
  <c r="R57" i="2"/>
  <c r="L57" i="2"/>
  <c r="I57" i="2"/>
  <c r="R56" i="2"/>
  <c r="L56" i="2"/>
  <c r="I56" i="2"/>
  <c r="R55" i="2"/>
  <c r="L55" i="2"/>
  <c r="I55" i="2"/>
  <c r="R54" i="2"/>
  <c r="L54" i="2"/>
  <c r="I54" i="2"/>
  <c r="R53" i="2"/>
  <c r="L53" i="2"/>
  <c r="I53" i="2"/>
  <c r="R52" i="2"/>
  <c r="L52" i="2"/>
  <c r="I52" i="2"/>
  <c r="R51" i="2"/>
  <c r="L51" i="2"/>
  <c r="I51" i="2"/>
  <c r="R50" i="2"/>
  <c r="L50" i="2"/>
  <c r="I50" i="2"/>
  <c r="R49" i="2"/>
  <c r="L49" i="2"/>
  <c r="I49" i="2"/>
  <c r="R48" i="2"/>
  <c r="L48" i="2"/>
  <c r="I48" i="2"/>
  <c r="R47" i="2"/>
  <c r="L47" i="2"/>
  <c r="I47" i="2"/>
  <c r="R46" i="2"/>
  <c r="L46" i="2"/>
  <c r="I46" i="2"/>
  <c r="R45" i="2"/>
  <c r="L45" i="2"/>
  <c r="I45" i="2"/>
  <c r="R44" i="2"/>
  <c r="L44" i="2"/>
  <c r="I44" i="2"/>
  <c r="R43" i="2"/>
  <c r="L43" i="2"/>
  <c r="I43" i="2"/>
  <c r="R42" i="2"/>
  <c r="L42" i="2"/>
  <c r="I42" i="2"/>
  <c r="R41" i="2"/>
  <c r="L41" i="2"/>
  <c r="I41" i="2"/>
  <c r="R40" i="2"/>
  <c r="L40" i="2"/>
  <c r="I40" i="2"/>
  <c r="R39" i="2"/>
  <c r="L39" i="2"/>
  <c r="I39" i="2"/>
  <c r="R38" i="2"/>
  <c r="L38" i="2"/>
  <c r="I38" i="2"/>
  <c r="R37" i="2"/>
  <c r="L37" i="2"/>
  <c r="I37" i="2"/>
  <c r="R36" i="2"/>
  <c r="L36" i="2"/>
  <c r="I36" i="2"/>
  <c r="R35" i="2"/>
  <c r="L35" i="2"/>
  <c r="I35" i="2"/>
  <c r="R34" i="2"/>
  <c r="L34" i="2"/>
  <c r="I34" i="2"/>
  <c r="R33" i="2"/>
  <c r="L33" i="2"/>
  <c r="I33" i="2"/>
  <c r="R32" i="2"/>
  <c r="L32" i="2"/>
  <c r="I32" i="2"/>
  <c r="R31" i="2"/>
  <c r="L31" i="2"/>
  <c r="I31" i="2"/>
  <c r="R30" i="2"/>
  <c r="L30" i="2"/>
  <c r="I30" i="2"/>
  <c r="R29" i="2"/>
  <c r="L29" i="2"/>
  <c r="I29" i="2"/>
  <c r="R28" i="2"/>
  <c r="L28" i="2"/>
  <c r="I28" i="2"/>
  <c r="R27" i="2"/>
  <c r="L27" i="2"/>
  <c r="I27" i="2"/>
  <c r="R26" i="2"/>
  <c r="L26" i="2"/>
  <c r="I26" i="2"/>
  <c r="R25" i="2"/>
  <c r="L25" i="2"/>
  <c r="I25" i="2"/>
  <c r="R24" i="2"/>
  <c r="L24" i="2"/>
  <c r="I24" i="2"/>
  <c r="R23" i="2"/>
  <c r="L23" i="2"/>
  <c r="I23" i="2"/>
  <c r="R22" i="2"/>
  <c r="L22" i="2"/>
  <c r="I22" i="2"/>
  <c r="R21" i="2"/>
  <c r="L21" i="2"/>
  <c r="I21" i="2"/>
  <c r="R20" i="2"/>
  <c r="L20" i="2"/>
  <c r="I20" i="2"/>
  <c r="R19" i="2"/>
  <c r="L19" i="2"/>
  <c r="I19" i="2"/>
  <c r="R18" i="2"/>
  <c r="L18" i="2"/>
  <c r="I18" i="2"/>
  <c r="R17" i="2"/>
  <c r="L17" i="2"/>
  <c r="I17" i="2"/>
  <c r="R16" i="2"/>
  <c r="L16" i="2"/>
  <c r="I16" i="2"/>
  <c r="R15" i="2"/>
  <c r="L15" i="2"/>
  <c r="I15" i="2"/>
  <c r="R14" i="2"/>
  <c r="L14" i="2"/>
  <c r="I14" i="2"/>
  <c r="R13" i="2"/>
  <c r="L13" i="2"/>
  <c r="I13" i="2"/>
  <c r="R12" i="2"/>
  <c r="L12" i="2"/>
  <c r="I12" i="2"/>
  <c r="R11" i="2"/>
  <c r="L11" i="2"/>
  <c r="I11" i="2"/>
  <c r="R10" i="2"/>
  <c r="L10" i="2"/>
  <c r="I10" i="2"/>
  <c r="R9" i="2"/>
  <c r="L9" i="2"/>
  <c r="I9" i="2"/>
  <c r="R8" i="2"/>
  <c r="L8" i="2"/>
  <c r="I8" i="2"/>
  <c r="R7" i="2"/>
  <c r="L7" i="2"/>
  <c r="I7" i="2"/>
  <c r="R6" i="2"/>
  <c r="L6" i="2"/>
  <c r="I6" i="2"/>
  <c r="R5" i="2"/>
  <c r="L5" i="2"/>
  <c r="I5" i="2"/>
  <c r="R4" i="2"/>
  <c r="I4" i="2"/>
  <c r="G137" i="2"/>
  <c r="I137" i="2" l="1"/>
  <c r="J137" i="2"/>
  <c r="L4" i="2"/>
  <c r="L137" i="2" s="1"/>
  <c r="O137" i="2"/>
  <c r="R137" i="2"/>
</calcChain>
</file>

<file path=xl/sharedStrings.xml><?xml version="1.0" encoding="utf-8"?>
<sst xmlns="http://schemas.openxmlformats.org/spreadsheetml/2006/main" count="571" uniqueCount="447">
  <si>
    <t>ERON</t>
  </si>
  <si>
    <t>DEPARTAMENTO</t>
  </si>
  <si>
    <t>MUNICIPIO</t>
  </si>
  <si>
    <t>EPMSC LETICIA</t>
  </si>
  <si>
    <t>AMAZONAS</t>
  </si>
  <si>
    <t>LETICIA</t>
  </si>
  <si>
    <t>CAMIS ACACIAS</t>
  </si>
  <si>
    <t>META</t>
  </si>
  <si>
    <t>ACACIAS</t>
  </si>
  <si>
    <t>EPMSC FLORENCIA</t>
  </si>
  <si>
    <t>CAQUETA</t>
  </si>
  <si>
    <t>FLORENCIA</t>
  </si>
  <si>
    <t>EPMSC ACACIAS</t>
  </si>
  <si>
    <t>CPMS PAZ DE ARIPORO</t>
  </si>
  <si>
    <t>CASANARE</t>
  </si>
  <si>
    <t>PAZ DE ARIPORO</t>
  </si>
  <si>
    <t>EPC YOPAL</t>
  </si>
  <si>
    <t>YOPAL</t>
  </si>
  <si>
    <t>EPC LA ESPERANZA DE GUADUAS</t>
  </si>
  <si>
    <t>CUNDINAMARCA</t>
  </si>
  <si>
    <t>GUADUAS</t>
  </si>
  <si>
    <t>EP LAS HELICONIAS DE FLORENCIA</t>
  </si>
  <si>
    <t>Km. 1.5 De La Variante San Martin, Hacienda San Isidro Vía Morelia</t>
  </si>
  <si>
    <t>EPMSC SANTA ROSA DE VITERBO (JYP-MUJERES)</t>
  </si>
  <si>
    <t>BOYACA</t>
  </si>
  <si>
    <t>SANTA ROSA DE VITERBO</t>
  </si>
  <si>
    <t>CPMS CHIQUINQUIRA</t>
  </si>
  <si>
    <t>EPMSC DUITAMA</t>
  </si>
  <si>
    <t>DUITAMA</t>
  </si>
  <si>
    <t>CPMS GARAGOA</t>
  </si>
  <si>
    <t>GARAGOA</t>
  </si>
  <si>
    <t>EPMSC GUATEQUE</t>
  </si>
  <si>
    <t>GUATEQUE</t>
  </si>
  <si>
    <t>CPMS MONIQUIRA</t>
  </si>
  <si>
    <t>MONIQUIRA</t>
  </si>
  <si>
    <t>EPMS RAMIRIQUI</t>
  </si>
  <si>
    <t>RAMIRIQUI</t>
  </si>
  <si>
    <t>EPMSC SOGAMOSO</t>
  </si>
  <si>
    <t>SOGAMOSO</t>
  </si>
  <si>
    <t>COMPLEJO CARCELARIO Y PENITENCIARIO METROPOLITANO DE BOGOTA</t>
  </si>
  <si>
    <t>BOGOTA</t>
  </si>
  <si>
    <t>EC BOGOTA</t>
  </si>
  <si>
    <t>EPMSC CAQUEZA</t>
  </si>
  <si>
    <t>CAQUEZA</t>
  </si>
  <si>
    <t>CPMS CHOCONTA</t>
  </si>
  <si>
    <t>CHOCONTA</t>
  </si>
  <si>
    <t>CPMS FUSAGASUGA</t>
  </si>
  <si>
    <t>FUSAGASUGA</t>
  </si>
  <si>
    <t>CPMS GACHETA</t>
  </si>
  <si>
    <t>GACHETA</t>
  </si>
  <si>
    <t>CPMS LA MESA</t>
  </si>
  <si>
    <t>LA MESA</t>
  </si>
  <si>
    <t>CPMS UBATE</t>
  </si>
  <si>
    <t>EPMSC VILLETA</t>
  </si>
  <si>
    <t>VILLETA</t>
  </si>
  <si>
    <t>EPMSC ZIPAQUIRA</t>
  </si>
  <si>
    <t>RM BOGOTA</t>
  </si>
  <si>
    <t>EPMSC VILLAVICENCIO</t>
  </si>
  <si>
    <t>VILLAVICENCIO</t>
  </si>
  <si>
    <t>EPMSC GRANADA</t>
  </si>
  <si>
    <t>GRANADA</t>
  </si>
  <si>
    <t>CPMS MELGAR</t>
  </si>
  <si>
    <t>TOLIMA</t>
  </si>
  <si>
    <t>MELGAR</t>
  </si>
  <si>
    <t>EPMSC GIRARDOT</t>
  </si>
  <si>
    <t>GIRARDOT</t>
  </si>
  <si>
    <t>EPMSC NEIVA</t>
  </si>
  <si>
    <t>HUILA</t>
  </si>
  <si>
    <t>NEIVA</t>
  </si>
  <si>
    <t>Kilometro 15 Via Al Sur</t>
  </si>
  <si>
    <t>EPMSC GARZON</t>
  </si>
  <si>
    <t>GARZON</t>
  </si>
  <si>
    <t>EPMSC LA PLATA</t>
  </si>
  <si>
    <t>LA PLATA</t>
  </si>
  <si>
    <t>EPMSC PITALITO</t>
  </si>
  <si>
    <t>PITALITO</t>
  </si>
  <si>
    <t>EPMSC CHAPARRAL</t>
  </si>
  <si>
    <t>CHAPARRAL</t>
  </si>
  <si>
    <t>CPMS ESPINAL</t>
  </si>
  <si>
    <t>ESPINAL</t>
  </si>
  <si>
    <t>Calle 6 Con Carrera 12 B/Isaías Olivar</t>
  </si>
  <si>
    <t>CPMS PURIFICACION</t>
  </si>
  <si>
    <t>CPMS TUNJA</t>
  </si>
  <si>
    <t>TUNJA</t>
  </si>
  <si>
    <t>EPAMSCAS COMBITA</t>
  </si>
  <si>
    <t>COMBITA</t>
  </si>
  <si>
    <t>EPC GUAMO</t>
  </si>
  <si>
    <t>GUAMO</t>
  </si>
  <si>
    <t>FACATATIVA</t>
  </si>
  <si>
    <t>CPMS PUERTO TRIUNFO</t>
  </si>
  <si>
    <t>ANTIOQUIA</t>
  </si>
  <si>
    <t>PUERTO TRIUNFO</t>
  </si>
  <si>
    <t>Vía Medellín - Bogotá Km 115 (Hacienda Nápoles)</t>
  </si>
  <si>
    <t>EPMSC ISTMINA</t>
  </si>
  <si>
    <t>CHOCO</t>
  </si>
  <si>
    <t>Cra 7 # 12-36 B\ San francisco</t>
  </si>
  <si>
    <t>EPMSC APARTADO</t>
  </si>
  <si>
    <t>APARTADO</t>
  </si>
  <si>
    <t>kilometro 15 via apartado- carepa corregimiento el reposo</t>
  </si>
  <si>
    <t>EPMSC QUIBDO</t>
  </si>
  <si>
    <t>QUIBDO</t>
  </si>
  <si>
    <t>Calle 26 # 8-35</t>
  </si>
  <si>
    <t>EPMSC SANTA BARBARA</t>
  </si>
  <si>
    <t>SANTA BARBARA</t>
  </si>
  <si>
    <t>Calle Sucre #51-26 Santa Barbara Antioquia</t>
  </si>
  <si>
    <t>CPMS SANTO DOMINGO</t>
  </si>
  <si>
    <t>SANTO DOMINGO</t>
  </si>
  <si>
    <t>Carrera Restrepo Uribe   Carrera 15 # 14 – 10</t>
  </si>
  <si>
    <t>MEDELLIN</t>
  </si>
  <si>
    <t>kilometro 6 antigua via al mar</t>
  </si>
  <si>
    <t>Carrera 70 # 23-10 San Francisco Itagui</t>
  </si>
  <si>
    <t>EPMSC ANDES</t>
  </si>
  <si>
    <t>ANDES</t>
  </si>
  <si>
    <t>Calle 49 Nro. 55 - 154 Barrios San Pedro Andes Antioquia</t>
  </si>
  <si>
    <t>BOLIVAR</t>
  </si>
  <si>
    <t>EPMSC CAUCASIA</t>
  </si>
  <si>
    <t>CAUCASIA</t>
  </si>
  <si>
    <t>Carrera 17 # 8-65 Barrio Pueblo Nuevo Caucacia</t>
  </si>
  <si>
    <t>JERICO</t>
  </si>
  <si>
    <t>Carrera 6 # 4-29 Barrio Las Quebraditas Jerico</t>
  </si>
  <si>
    <t>EPMSC LA CEJA</t>
  </si>
  <si>
    <t>Carrera 18 # 20-54 La Ceja</t>
  </si>
  <si>
    <t>EPMSC MEDELLIN</t>
  </si>
  <si>
    <t>Diagonal 44 #39-145 Machado Bello</t>
  </si>
  <si>
    <t>EPMSC PUERTO BERRIO</t>
  </si>
  <si>
    <t>PUERTO BERRIO</t>
  </si>
  <si>
    <t>Calle 50 Carrera 10 - 03 Esquina Puerto Berrio</t>
  </si>
  <si>
    <t>Cra 6 # 9-57 B\ jesus</t>
  </si>
  <si>
    <t>EPMSC SANTA ROSA DE OSOS</t>
  </si>
  <si>
    <t>SANTA ROSA DE OSOS</t>
  </si>
  <si>
    <t>Calle 27 #34 A 15 Santa Rosa de Osos Antioquia</t>
  </si>
  <si>
    <t>EPMSC SONSON</t>
  </si>
  <si>
    <t>SONSON</t>
  </si>
  <si>
    <t>EPMSC TAMESIS</t>
  </si>
  <si>
    <t>EPMSC YARUMAL</t>
  </si>
  <si>
    <t>YARUMAL</t>
  </si>
  <si>
    <t>EPMSC MAGANGUE</t>
  </si>
  <si>
    <t>Barrio Camilo Torres</t>
  </si>
  <si>
    <t>EPMSC RIOHACHA</t>
  </si>
  <si>
    <t>RIOHACHA</t>
  </si>
  <si>
    <t>Carrera 9 # 17-11 Rioacha</t>
  </si>
  <si>
    <t>EPMSC EL BANCO</t>
  </si>
  <si>
    <t>MAGDALENA</t>
  </si>
  <si>
    <t>EL BANCO</t>
  </si>
  <si>
    <t>kilometro 2 via guamal magdalena</t>
  </si>
  <si>
    <t>EPMSC SAN ANDRES</t>
  </si>
  <si>
    <t>SAN ANDRES</t>
  </si>
  <si>
    <t>Kilometro 13, Av Circunvalar</t>
  </si>
  <si>
    <t>EPMSC TIERRAALTA</t>
  </si>
  <si>
    <t>CORDOBA</t>
  </si>
  <si>
    <t>Santa Ana A 25 Kilómetros De La Cabecera Municipal</t>
  </si>
  <si>
    <t>ATLANTICO</t>
  </si>
  <si>
    <t>BARRANQUILLA</t>
  </si>
  <si>
    <t>Via 40 # 54-332 Barranquilla</t>
  </si>
  <si>
    <t>EC SABANALARGA (ERE)</t>
  </si>
  <si>
    <t>SABANALARGA</t>
  </si>
  <si>
    <t>Carrera 27 # 13-90 Sabanalarga</t>
  </si>
  <si>
    <t>EPMSC CARTAGENA</t>
  </si>
  <si>
    <t>CARTAGENA</t>
  </si>
  <si>
    <t>Carretera Troncal Kilometro 3</t>
  </si>
  <si>
    <t>EPMSC VALLEDUPAR</t>
  </si>
  <si>
    <t>CESAR</t>
  </si>
  <si>
    <t>VALLEDUPAR</t>
  </si>
  <si>
    <t>Carrera 19 A # 18-79 Valledupar</t>
  </si>
  <si>
    <t>EPMSC MONTERIA</t>
  </si>
  <si>
    <t>MONTERIA</t>
  </si>
  <si>
    <t>Calle 39 A # 18-29 Monteria</t>
  </si>
  <si>
    <t>EPMSC SANTA MARTA</t>
  </si>
  <si>
    <t>SANTA MARTA</t>
  </si>
  <si>
    <t>Calle 24 Carrera 17 Santa Marta</t>
  </si>
  <si>
    <t>EPMSC SINCELEJO</t>
  </si>
  <si>
    <t>SUCRE</t>
  </si>
  <si>
    <t>SINCELEJO</t>
  </si>
  <si>
    <t>Barrio La Vega Carretera Antigua A Tolœ</t>
  </si>
  <si>
    <t>ERE COROZAL</t>
  </si>
  <si>
    <t>COROZAL</t>
  </si>
  <si>
    <t>Carrera 26 # 31-59 Corozal</t>
  </si>
  <si>
    <t>EPMSC BARRANQUILLA</t>
  </si>
  <si>
    <t>Calle 76 Carrera 8 Esquina (Barranquilla).</t>
  </si>
  <si>
    <t>EPAMSCAS VALLEDUPAR (ERM)</t>
  </si>
  <si>
    <t>VALLE DEL CAUCA</t>
  </si>
  <si>
    <t>JAMUNDI</t>
  </si>
  <si>
    <t>CAUCA</t>
  </si>
  <si>
    <t>EPMSC TUMACO</t>
  </si>
  <si>
    <t>NARIÑO</t>
  </si>
  <si>
    <t>TUMACO</t>
  </si>
  <si>
    <t>Kilometro 15 Via Buchelli</t>
  </si>
  <si>
    <t>CPAMS PALMIRA</t>
  </si>
  <si>
    <t>PALMIRA</t>
  </si>
  <si>
    <t>Calle 23 Via Al Ica Palmira</t>
  </si>
  <si>
    <t>EPAMSCAS POPAYAN (ERE)</t>
  </si>
  <si>
    <t>POPAYAN</t>
  </si>
  <si>
    <t>Carrera 3 # 16-11 Barrio Alfonso Lopez</t>
  </si>
  <si>
    <t>EPMSC BUENAVENTURA</t>
  </si>
  <si>
    <t>BUENAVENTURA</t>
  </si>
  <si>
    <t>Calle 6 # 51 B 61 Buenaventura</t>
  </si>
  <si>
    <t>EPMSC BUGA</t>
  </si>
  <si>
    <t>BUGA</t>
  </si>
  <si>
    <t>Carrera 16 # 32-97 Buga</t>
  </si>
  <si>
    <t>EPMSC CAICEDONIA</t>
  </si>
  <si>
    <t>CAICEDONIA</t>
  </si>
  <si>
    <t>Carrera 18 # 19 - 203 Caicedonia</t>
  </si>
  <si>
    <t>EPMSC CALI (ERE)</t>
  </si>
  <si>
    <t>CALI</t>
  </si>
  <si>
    <t>Transversal 25 # 31-116 Santiago de Cali</t>
  </si>
  <si>
    <t>EPMSC CARTAGO</t>
  </si>
  <si>
    <t>CARTAGO</t>
  </si>
  <si>
    <t>Calle 10 # 13 - 72 Cartago</t>
  </si>
  <si>
    <t>EPMSC EL BORDO</t>
  </si>
  <si>
    <t>Calle 2 # 7-25 El Bordo Cauca</t>
  </si>
  <si>
    <t>EPMSC IPIALES</t>
  </si>
  <si>
    <t>IPIALES</t>
  </si>
  <si>
    <t>Seccion las Animas Ipiales Nariño</t>
  </si>
  <si>
    <t>EPMSC LA UNION</t>
  </si>
  <si>
    <t>Cra. 3 # 13 – 48 (Esquina), Barrio Chapinero.</t>
  </si>
  <si>
    <t>EPMSC-RM PASTO</t>
  </si>
  <si>
    <t>PASTO</t>
  </si>
  <si>
    <t>Carrera 24 # 21-23 San Juan de Pasto</t>
  </si>
  <si>
    <t>EPMSC PUERTO TEJADA</t>
  </si>
  <si>
    <t>PUERTO TEJADA</t>
  </si>
  <si>
    <t>Calle 17 # 9-37 Puerto Tejada</t>
  </si>
  <si>
    <t>EPMSC SANTANDER DE QUILICHAO</t>
  </si>
  <si>
    <t>SANTANDER DE QUILICHAO</t>
  </si>
  <si>
    <t>Calle 4 # 27-34 Barrio Morales Duque</t>
  </si>
  <si>
    <t>EPMSC SEVILLA</t>
  </si>
  <si>
    <t>SEVILLA</t>
  </si>
  <si>
    <t>Carrera 50 Calle 61A Esquina Sevilla Valle</t>
  </si>
  <si>
    <t>EPMSC SILVIA</t>
  </si>
  <si>
    <t>SILVIA</t>
  </si>
  <si>
    <t>Carrera 3 # 4-52 Silvia</t>
  </si>
  <si>
    <t>CPMS TULUA</t>
  </si>
  <si>
    <t>TULUA</t>
  </si>
  <si>
    <t>Carrera 29 Calle 14 Tulua</t>
  </si>
  <si>
    <t>EPMSC TUQUERRES</t>
  </si>
  <si>
    <t>TUQUERRES</t>
  </si>
  <si>
    <t>Cra 15 # 26-2010 B\ Las mercedes</t>
  </si>
  <si>
    <t>RM POPAYAN</t>
  </si>
  <si>
    <t>EPMSC ARAUCA</t>
  </si>
  <si>
    <t>ARAUCA</t>
  </si>
  <si>
    <t>EPAMS GIRON</t>
  </si>
  <si>
    <t>SANTANDER</t>
  </si>
  <si>
    <t>GIRON</t>
  </si>
  <si>
    <t>EPMSC AGUACHICA</t>
  </si>
  <si>
    <t>AGUACHICA</t>
  </si>
  <si>
    <t>EPMSC PAMPLONA</t>
  </si>
  <si>
    <t>PAMPLONA</t>
  </si>
  <si>
    <t>EPMSC OCANA</t>
  </si>
  <si>
    <t>CPMS BUCARAMANGA (ERE)</t>
  </si>
  <si>
    <t>BUCARAMANGA</t>
  </si>
  <si>
    <t>EPMSC BARRANCABERMEJA</t>
  </si>
  <si>
    <t>BARRANCABERMEJA</t>
  </si>
  <si>
    <t>EPMSC MALAGA</t>
  </si>
  <si>
    <t>SAN GIL</t>
  </si>
  <si>
    <t>EPMSC SOCORRO</t>
  </si>
  <si>
    <t>SOCORRO</t>
  </si>
  <si>
    <t>SAN VICENTE DE CHUCURI</t>
  </si>
  <si>
    <t>EPMSC VELEZ</t>
  </si>
  <si>
    <t>VELEZ</t>
  </si>
  <si>
    <t>RM BUCARAMANGA</t>
  </si>
  <si>
    <t>Calle 6 # 9a-98 Via al Salado</t>
  </si>
  <si>
    <t>EPMSC PUERTO BOYACA</t>
  </si>
  <si>
    <t>Carrera 5 # 6B - 124</t>
  </si>
  <si>
    <t>EPAMS LA DORADA</t>
  </si>
  <si>
    <t>CALDAS</t>
  </si>
  <si>
    <t>EPMSC MANIZALES</t>
  </si>
  <si>
    <t>MANIZALES</t>
  </si>
  <si>
    <t>Vía Panamericana Barrio Estambul</t>
  </si>
  <si>
    <t>EPMSC ANSERMA</t>
  </si>
  <si>
    <t>ANSERMA</t>
  </si>
  <si>
    <t>EPMSC AGUADAS</t>
  </si>
  <si>
    <t>AGUADAS</t>
  </si>
  <si>
    <t>EPMSC PACORA</t>
  </si>
  <si>
    <t>PACORA</t>
  </si>
  <si>
    <t>Salida A Salamina Sector La Margarita</t>
  </si>
  <si>
    <t>EPMSC PENSILVANIA</t>
  </si>
  <si>
    <t>PENSILVANIA</t>
  </si>
  <si>
    <t>Kilometro 1 Via Manzanares</t>
  </si>
  <si>
    <t>RIOSUCIO</t>
  </si>
  <si>
    <t>EPMSC SALAMINA</t>
  </si>
  <si>
    <t>SALAMINA</t>
  </si>
  <si>
    <t>Kilometro 1 Via San Felix Caldas</t>
  </si>
  <si>
    <t>RM MANIZALES</t>
  </si>
  <si>
    <t>Barrio Estambul Carretera Panamericana Manizalez</t>
  </si>
  <si>
    <t>EPMSC CALARCA</t>
  </si>
  <si>
    <t>CALARCA</t>
  </si>
  <si>
    <t>EPMSC ARMENIA</t>
  </si>
  <si>
    <t>ARMENIA</t>
  </si>
  <si>
    <t>RM ARMENIA</t>
  </si>
  <si>
    <t>EPMSC PEREIRA (ERE)</t>
  </si>
  <si>
    <t>RISARALDA</t>
  </si>
  <si>
    <t>PEREIRA</t>
  </si>
  <si>
    <t>EPMSC SANTA ROSA DE CABAL</t>
  </si>
  <si>
    <t>SANTA ROSA DE CABAL</t>
  </si>
  <si>
    <t>RM PEREIRA</t>
  </si>
  <si>
    <t>Via La Badea Turin La Popa Pereira</t>
  </si>
  <si>
    <t>EPMSC FRESNO</t>
  </si>
  <si>
    <t>FRESNO</t>
  </si>
  <si>
    <t>EPMSC HONDA</t>
  </si>
  <si>
    <t>HONDA</t>
  </si>
  <si>
    <t>Via La Dorada Barrio Caracoli</t>
  </si>
  <si>
    <t>EPMSC LIBANO</t>
  </si>
  <si>
    <t>LIBANO</t>
  </si>
  <si>
    <t>IBAGUE</t>
  </si>
  <si>
    <t>Carrera 45 Sur # 134-95 Barrio Picaleña</t>
  </si>
  <si>
    <t>VALOR UNITARIO</t>
  </si>
  <si>
    <t>BATA ANTIFLUIDO</t>
  </si>
  <si>
    <t>EPMSC BOLIVAR-CAUCA</t>
  </si>
  <si>
    <t>COMPLEJO CARCELARIO Y PENITENCIARIO DE JAMUNDI</t>
  </si>
  <si>
    <t>CMS BARRANQUILLA</t>
  </si>
  <si>
    <t>EPMS SAN GIL</t>
  </si>
  <si>
    <t>CPMS SAN VICENTE DE CHUCURI</t>
  </si>
  <si>
    <t>CPAMS LA PAZ</t>
  </si>
  <si>
    <t>CMS SANTA FE DE ANTIOQUIA</t>
  </si>
  <si>
    <t>EPMSC BOLIVAR-ANTIOQUIA</t>
  </si>
  <si>
    <t>CMPS JERICO</t>
  </si>
  <si>
    <t>EPMSC RIOSUCIO</t>
  </si>
  <si>
    <t>EC ARMERO-GUAYABAL</t>
  </si>
  <si>
    <t>GUAJIRA</t>
  </si>
  <si>
    <t>NORTE SANTADER</t>
  </si>
  <si>
    <t>QUINDIO</t>
  </si>
  <si>
    <t>Calle 13 No 10-146, Leticia (Amazonas)</t>
  </si>
  <si>
    <t>Km. 2 Vía Santa Rosa - Cerinza, Santa Rosa de Viterbo (Boyacá)</t>
  </si>
  <si>
    <t>Kilómetro 2 Vía A Bogotá, Chiquinquirá (Boyacá)</t>
  </si>
  <si>
    <t>Calle 7 #15-08, Diutama (Boyacá)</t>
  </si>
  <si>
    <t>Carrera 10 #9-93, Garagoa (Boyacá)</t>
  </si>
  <si>
    <t>Calle 9 Nº 6-35, Guateque (Cundinamarca)</t>
  </si>
  <si>
    <t>Kilometro 1 Salida A Barbosa, Moniquira (Boyacá)</t>
  </si>
  <si>
    <t>Calle 8 # 4-08, Ramiriqui (Boyacá)</t>
  </si>
  <si>
    <t>Cra 9ª No 1ª- 16 Sur. Barrió La Villita, Sogamoso (Boyacá)</t>
  </si>
  <si>
    <t>Kilómetro 5 Vía Usme, Bogotá D.C.</t>
  </si>
  <si>
    <t>Carrera 56 #18 A 47 Bogotá D.C.</t>
  </si>
  <si>
    <t>Palacio Municipal Piso 1, Caqueza (Cundinamarca)</t>
  </si>
  <si>
    <t>Carrera 5 No. 5 – 31, Choconta (Cundinamrca)</t>
  </si>
  <si>
    <t>Cra. 8 No. 7-51 Fusagasuga (Cundinamarca)</t>
  </si>
  <si>
    <t>Calle 5 # 4 – 19, Gacheta (Cundinamarca)</t>
  </si>
  <si>
    <t>Carrera 21 #8-46, La Mesa, (Cundinamarca)</t>
  </si>
  <si>
    <t>Carrera 7 Nº 6 – 41 Casa, Ubate (Cundinamarca)</t>
  </si>
  <si>
    <t>Carrera 6 Nº 3-160, Villeta (Cundinamarca)</t>
  </si>
  <si>
    <t>Calle 7 #7-48, Zipaquira (Cundinamarca)</t>
  </si>
  <si>
    <t>Cra 47. No. 84 – 25 Barrio Entre Rios,Bogotá D.C</t>
  </si>
  <si>
    <t>Kilometro 3 Via Acacias - Villavicencio (Meta)</t>
  </si>
  <si>
    <t>Transversal 26 # 22A-24, Villavicencio (Meta)</t>
  </si>
  <si>
    <t>Carrera 14 #14-31, Granada (Meta)</t>
  </si>
  <si>
    <t>Carrera 26 #5-45/49, Melgar (Tolima)</t>
  </si>
  <si>
    <t>Calle 38 #3-28 Barrio el diamante, Grirardot (Tolima)</t>
  </si>
  <si>
    <t>Calle 3 N. 18ª-19  Barrio Aguazul, Garzon (Huila)</t>
  </si>
  <si>
    <t>Kilometro 1 Salida A Neiva, La Plata (Huila)</t>
  </si>
  <si>
    <t>Calle 19 Sur No. 6-180, Pitalito (Huila)</t>
  </si>
  <si>
    <t>Carrera 1ª Barrio El Cunduy, Folrencia (Cunduy)</t>
  </si>
  <si>
    <t>Carrera 6 E # 8 A 44, Chaparral, (Tolima)</t>
  </si>
  <si>
    <t>Calle 10  Carrera 3 esquina, Purificacion (Tolima)</t>
  </si>
  <si>
    <t>Kilometro 3 Acacias Villavicencio (Meta)</t>
  </si>
  <si>
    <t>Calle 31 # 2 ? 15 Este Barrio El Dorado, Tunja (Boyacá)</t>
  </si>
  <si>
    <t>Via Tunja Paipa Kilometro 8, Combita (Boyacá)</t>
  </si>
  <si>
    <t>Carrera 7 No. 9-20 Barrio Camilo Torres, Paz de Ariporo (Casanare)</t>
  </si>
  <si>
    <t>Kilometro 12 vía Yopal - Aguazul</t>
  </si>
  <si>
    <t>Km 3.5 Vía Cambao - Finca La Esperanza Puerto Bogota Guaduas - Cundinamarca</t>
  </si>
  <si>
    <t>Calle 11 # 8-14, El Guamo (Tolima)</t>
  </si>
  <si>
    <t>Calle 3 # 3-22 Bolivar - Cauca</t>
  </si>
  <si>
    <t>Kilometro Tres (3) Via Vereda Las Guacas</t>
  </si>
  <si>
    <t>Km 3,2 Vía Jamundi - Bocas De Palo</t>
  </si>
  <si>
    <t>kilometro 3.5 via la mesa</t>
  </si>
  <si>
    <t>Calle 17 #25 A 26, Arauca (Arauca)</t>
  </si>
  <si>
    <t>Calle 10 No.8-90, Aguachica (Cesar)</t>
  </si>
  <si>
    <t>Avenida Santander #12-129, Pamplona (Norte de Santander)</t>
  </si>
  <si>
    <t>Carrera 16 # 4-34 B\ El tibet, Ocaña (Norte de Santander)</t>
  </si>
  <si>
    <t>Calle 45 #6-75, Bucaramanga (Santander)</t>
  </si>
  <si>
    <t>Carrera 5ta. # 8 N 07,Barrancabermeja (Santander)</t>
  </si>
  <si>
    <t>Carrera 9 #11-40, Malaga (Santander)</t>
  </si>
  <si>
    <t>Carrera 12 #20 A 67, San Gil (Santander)</t>
  </si>
  <si>
    <t>Via San Gil Socorro Kilometro 7, Socorro (Santander)</t>
  </si>
  <si>
    <t>Calle 16 #17 B 26, San Vicente de Chucury (santander)</t>
  </si>
  <si>
    <t>Carrera 4 Salida Chipata, Velez (Santander)</t>
  </si>
  <si>
    <t>Calle 45 Via Chimity, Bucaramanga (Santander)</t>
  </si>
  <si>
    <t>Carretera A Zapatoca Km 14 Vereda Palogordo, Giron (Santander)</t>
  </si>
  <si>
    <t>Calle 49 # 37-61 Bolivar - Ant.ioquia</t>
  </si>
  <si>
    <t>Carrera 7 #12-14 Sonson Antioquia</t>
  </si>
  <si>
    <t>Carrera 10 #9-40 Tamesis Antioquia</t>
  </si>
  <si>
    <t>Carrera 21 #20 - 03 Yarumal Antioquia</t>
  </si>
  <si>
    <t>Calle 3 # 3 - 42 Anserma Caldas</t>
  </si>
  <si>
    <t>Calle 4 # 8 - 20 Aguadas Caldas</t>
  </si>
  <si>
    <t>Calle 6 # 8-14 Riosucio Caldas</t>
  </si>
  <si>
    <t>Kilometro 1 Via Valle Calarca Quindio</t>
  </si>
  <si>
    <t>Calle 50 # 21-97 Armenia</t>
  </si>
  <si>
    <t>Calle 50 # 23-29 Armenia</t>
  </si>
  <si>
    <t>Carrera 8 # 41-27 Pereira Risaralda</t>
  </si>
  <si>
    <t>Carrera 16 # 14-27 Santa Rosa de Cabal Risaralda</t>
  </si>
  <si>
    <t xml:space="preserve">Carrera 6 # 6-23 Armero Guayabal </t>
  </si>
  <si>
    <t>Calle 3 #  4-50 Fresno Tolima</t>
  </si>
  <si>
    <t>Carrera 12 # 5-71 Libano Tolima</t>
  </si>
  <si>
    <t>Barrio Las Ferias Dorada - Caldas</t>
  </si>
  <si>
    <t>CHIQUINQUIRÁ</t>
  </si>
  <si>
    <t>BOGOTÁ D.C</t>
  </si>
  <si>
    <t>UBATÉ</t>
  </si>
  <si>
    <t>ZIPAQUIRÁ</t>
  </si>
  <si>
    <t>PURIFICACIÓN</t>
  </si>
  <si>
    <t>BOLÍVAR - CAUCA</t>
  </si>
  <si>
    <t>PATIA (EL BORDO)</t>
  </si>
  <si>
    <t>LA UNIÓN</t>
  </si>
  <si>
    <t>MAGANGUÉ</t>
  </si>
  <si>
    <t>SAN ANDRES ISLAS</t>
  </si>
  <si>
    <t>TIERRALTA</t>
  </si>
  <si>
    <t>OCAÑA</t>
  </si>
  <si>
    <t>MÁLAGA</t>
  </si>
  <si>
    <t>CÚCUTA</t>
  </si>
  <si>
    <t>ITAGUÍ</t>
  </si>
  <si>
    <t>SANTA FE DE ANTIOQUIA</t>
  </si>
  <si>
    <t>BOLIVAR ANTIOQUIA</t>
  </si>
  <si>
    <t>LA CEJA</t>
  </si>
  <si>
    <t>TÁMESIS</t>
  </si>
  <si>
    <t>ITSMINA</t>
  </si>
  <si>
    <t>ARMERO-GUAYABAL</t>
  </si>
  <si>
    <t>PUERTO BOYACÁ</t>
  </si>
  <si>
    <t>LA DORADA</t>
  </si>
  <si>
    <t>GUANTES NO ESTÉRILES</t>
  </si>
  <si>
    <t>CARETAS</t>
  </si>
  <si>
    <t>TAPABOCAS (MASCARILLA QUIRURGICA)</t>
  </si>
  <si>
    <t>PPL</t>
  </si>
  <si>
    <t>SUBTOTAL POR ERON DE GEL</t>
  </si>
  <si>
    <t>TOTAL LITROS JABON</t>
  </si>
  <si>
    <t>SUBTOTAL POR ERON DE JABON</t>
  </si>
  <si>
    <t>SUBTOTAL POR ERON TAPABOCAS</t>
  </si>
  <si>
    <t>COMPLEJO CARCELARIO Y PENITENCIARIO DE MEDELLIN-PEDREGAL</t>
  </si>
  <si>
    <t>COMPLEJO CARCELARIO Y PENITENCIARIO METROPOLITANO DE CUCUTA</t>
  </si>
  <si>
    <t>COMPLEJO CARCELARIO  Y PENITENCIARIO  DE IBAGUE-PICALEÑA</t>
  </si>
  <si>
    <t>CPMMSF FACATATIVA</t>
  </si>
  <si>
    <t>TOTAL</t>
  </si>
  <si>
    <t>Dos tapabocas dia, 
* 20% donde no hay COVID, (73 ERON)
* PPL donde hay COVID (60 ERON)
(PPL CON COVID 60 TAPABOCAS POR INTERNO MES) 
(PPL SIN COVID 4 TAPABOCAS DE TELA INTERNO MES)</t>
  </si>
  <si>
    <t>LITROS DE GEL</t>
  </si>
  <si>
    <t>VALOR UNITARIO POR LITRO</t>
  </si>
  <si>
    <t>VALOR UNITARIO POR LITRO JABON</t>
  </si>
  <si>
    <t>JABÓN ANTISÉPTICO</t>
  </si>
  <si>
    <t>ALCOHOL GLICERINADO</t>
  </si>
  <si>
    <t>CANTIDAD TAPABOCAS</t>
  </si>
  <si>
    <t>CANTIDAD TAPABOCAS DE TELA</t>
  </si>
  <si>
    <t>SUBTOTAL POR ERON TAPABOCAS DE TELA</t>
  </si>
  <si>
    <t>TAPABOCASDE TELA</t>
  </si>
  <si>
    <t>DIRECCIÓN</t>
  </si>
  <si>
    <t>CÓD ERON</t>
  </si>
  <si>
    <t>CANTIDAD DE CARETAS</t>
  </si>
  <si>
    <t>CANTIDAD DE BATAS</t>
  </si>
  <si>
    <t>SUBTOTAL POR ERON BATAS</t>
  </si>
  <si>
    <t>CANTIDAD DE GUANTES</t>
  </si>
  <si>
    <t>SUBTOTAL POR ERON GUANTES</t>
  </si>
  <si>
    <t>CANTIDAD DE TAPABOCAS DE ALTA EFI.</t>
  </si>
  <si>
    <t>SUBTOTAL POR ERON TAPABOCAS DE ALTA EFI.</t>
  </si>
  <si>
    <t>TAPABOCAS DE ALTA EFICIENCIA N95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</si>
</sst>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7" formatCode="_-&quot;$&quot;\ * #,##0_-;\-&quot;$&quot;\ * #,##0_-;_-&quot;$&quot;\ * &quot;-&quot;??_-;_-@_-"/>
    <numFmt numFmtId="169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0"/>
      <name val="Arial"/>
      <family val="2"/>
    </font>
    <font>
      <sz val="9"/>
      <color theme="1"/>
      <name val="Calibri Light"/>
      <family val="2"/>
      <scheme val="maj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41" fontId="4" fillId="2" borderId="1" xfId="1" applyNumberFormat="1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41" fontId="0" fillId="3" borderId="1" xfId="1" applyFont="1" applyFill="1" applyBorder="1" applyAlignment="1">
      <alignment horizontal="center"/>
    </xf>
    <xf numFmtId="167" fontId="0" fillId="3" borderId="1" xfId="3" applyNumberFormat="1" applyFont="1" applyFill="1" applyBorder="1" applyAlignment="1">
      <alignment horizontal="center"/>
    </xf>
    <xf numFmtId="44" fontId="0" fillId="3" borderId="1" xfId="3" applyFont="1" applyFill="1" applyBorder="1" applyAlignment="1">
      <alignment horizontal="center"/>
    </xf>
    <xf numFmtId="41" fontId="0" fillId="4" borderId="1" xfId="1" applyFont="1" applyFill="1" applyBorder="1" applyAlignment="1">
      <alignment horizontal="center"/>
    </xf>
    <xf numFmtId="167" fontId="0" fillId="4" borderId="1" xfId="3" applyNumberFormat="1" applyFont="1" applyFill="1" applyBorder="1" applyAlignment="1">
      <alignment horizontal="center"/>
    </xf>
    <xf numFmtId="44" fontId="0" fillId="4" borderId="1" xfId="3" applyFont="1" applyFill="1" applyBorder="1" applyAlignment="1">
      <alignment horizontal="center"/>
    </xf>
    <xf numFmtId="165" fontId="5" fillId="2" borderId="4" xfId="4" applyNumberFormat="1" applyFont="1" applyFill="1" applyBorder="1" applyAlignment="1">
      <alignment horizontal="center"/>
    </xf>
    <xf numFmtId="165" fontId="5" fillId="2" borderId="6" xfId="4" applyNumberFormat="1" applyFont="1" applyFill="1" applyBorder="1" applyAlignment="1">
      <alignment horizontal="center"/>
    </xf>
    <xf numFmtId="165" fontId="5" fillId="2" borderId="5" xfId="4" applyNumberFormat="1" applyFont="1" applyFill="1" applyBorder="1" applyAlignment="1">
      <alignment horizontal="center"/>
    </xf>
    <xf numFmtId="41" fontId="5" fillId="2" borderId="1" xfId="1" applyNumberFormat="1" applyFont="1" applyFill="1" applyBorder="1" applyAlignment="1">
      <alignment horizontal="center"/>
    </xf>
    <xf numFmtId="41" fontId="5" fillId="2" borderId="1" xfId="1" applyFont="1" applyFill="1" applyBorder="1" applyAlignment="1">
      <alignment horizontal="center"/>
    </xf>
    <xf numFmtId="41" fontId="5" fillId="2" borderId="1" xfId="3" applyNumberFormat="1" applyFont="1" applyFill="1" applyBorder="1" applyAlignment="1">
      <alignment horizontal="center"/>
    </xf>
    <xf numFmtId="167" fontId="5" fillId="2" borderId="1" xfId="3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1" applyFont="1" applyAlignment="1">
      <alignment horizontal="center"/>
    </xf>
    <xf numFmtId="41" fontId="0" fillId="0" borderId="0" xfId="0" applyNumberFormat="1" applyAlignment="1">
      <alignment horizontal="center"/>
    </xf>
    <xf numFmtId="0" fontId="3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165" fontId="5" fillId="2" borderId="6" xfId="4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5" fontId="2" fillId="2" borderId="1" xfId="4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1" fontId="4" fillId="2" borderId="9" xfId="1" applyFont="1" applyFill="1" applyBorder="1" applyAlignment="1">
      <alignment horizontal="center" vertical="center" wrapText="1"/>
    </xf>
    <xf numFmtId="41" fontId="4" fillId="2" borderId="2" xfId="1" applyFont="1" applyFill="1" applyBorder="1" applyAlignment="1">
      <alignment horizontal="center" vertical="center" wrapText="1"/>
    </xf>
    <xf numFmtId="169" fontId="5" fillId="2" borderId="1" xfId="2" applyNumberFormat="1" applyFont="1" applyFill="1" applyBorder="1" applyAlignment="1">
      <alignment horizontal="center"/>
    </xf>
    <xf numFmtId="165" fontId="9" fillId="5" borderId="1" xfId="4" applyNumberFormat="1" applyFont="1" applyFill="1" applyBorder="1" applyAlignment="1">
      <alignment horizontal="center"/>
    </xf>
    <xf numFmtId="165" fontId="0" fillId="6" borderId="1" xfId="4" applyNumberFormat="1" applyFont="1" applyFill="1" applyBorder="1" applyAlignment="1">
      <alignment horizontal="center"/>
    </xf>
    <xf numFmtId="165" fontId="0" fillId="7" borderId="1" xfId="4" applyNumberFormat="1" applyFont="1" applyFill="1" applyBorder="1" applyAlignment="1">
      <alignment horizontal="center"/>
    </xf>
    <xf numFmtId="3" fontId="8" fillId="7" borderId="1" xfId="0" applyNumberFormat="1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</cellXfs>
  <cellStyles count="5">
    <cellStyle name="Millares" xfId="2" builtinId="3"/>
    <cellStyle name="Millares [0]" xfId="1" builtinId="6"/>
    <cellStyle name="Millares 2" xfId="4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dcdiaz\AppData\Local\Microsoft\Windows\INetCache\Content.Outlook\ZT0XBVQV\Copia%20de%20ANEXO%20DEFINITIVO%20V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P POR OPS - INPEC"/>
      <sheetName val="EPP POR OPS Ajustada"/>
    </sheetNames>
    <sheetDataSet>
      <sheetData sheetId="0" refreshError="1"/>
      <sheetData sheetId="1">
        <row r="2">
          <cell r="C2" t="str">
            <v>CAMIS ACACIAS</v>
          </cell>
          <cell r="D2" t="str">
            <v>Kilometro 3 Via Acacias - Villavicencio (Meta)</v>
          </cell>
          <cell r="E2">
            <v>16</v>
          </cell>
          <cell r="F2">
            <v>567.53454410653683</v>
          </cell>
          <cell r="G2">
            <v>45.402763528522897</v>
          </cell>
          <cell r="H2">
            <v>586.76081690234719</v>
          </cell>
          <cell r="I2">
            <v>16</v>
          </cell>
          <cell r="J2">
            <v>1135.0690882130737</v>
          </cell>
        </row>
        <row r="3">
          <cell r="C3" t="str">
            <v>COMPLEJO CARCELARIO Y PENITENCIARIO METROPOLITANO DE BOGOTA</v>
          </cell>
          <cell r="D3" t="str">
            <v>Kilómetro 5 Vía Usme, Bogotá D.C.</v>
          </cell>
          <cell r="E3">
            <v>31</v>
          </cell>
          <cell r="F3">
            <v>1099.5981792064151</v>
          </cell>
          <cell r="G3">
            <v>87.967854336513113</v>
          </cell>
          <cell r="H3">
            <v>1136.8490827482976</v>
          </cell>
          <cell r="I3">
            <v>31</v>
          </cell>
          <cell r="J3">
            <v>2199.1963584128303</v>
          </cell>
        </row>
        <row r="4">
          <cell r="C4" t="str">
            <v>CPMS CHIQUINQUIRA</v>
          </cell>
          <cell r="D4" t="str">
            <v>Kilómetro 2 Vía A Bogotá, Chiquinquirá (Boyacá)</v>
          </cell>
          <cell r="E4">
            <v>4</v>
          </cell>
          <cell r="F4">
            <v>141.88363602663421</v>
          </cell>
          <cell r="G4">
            <v>11.350690882130724</v>
          </cell>
          <cell r="H4">
            <v>146.6902042255868</v>
          </cell>
          <cell r="I4">
            <v>4</v>
          </cell>
          <cell r="J4">
            <v>283.76727205326841</v>
          </cell>
        </row>
        <row r="5">
          <cell r="C5" t="str">
            <v>CPMS ESPINAL</v>
          </cell>
          <cell r="D5" t="str">
            <v>Calle 6 Con Carrera 12 B/Isaías Olivar</v>
          </cell>
          <cell r="E5">
            <v>13</v>
          </cell>
          <cell r="F5">
            <v>461.12181708656118</v>
          </cell>
          <cell r="G5">
            <v>36.889745366924856</v>
          </cell>
          <cell r="H5">
            <v>476.74316373315708</v>
          </cell>
          <cell r="I5">
            <v>13</v>
          </cell>
          <cell r="J5">
            <v>922.24363417312236</v>
          </cell>
        </row>
        <row r="6">
          <cell r="C6" t="str">
            <v>EC BOGOTA</v>
          </cell>
          <cell r="D6" t="str">
            <v>Carrera 56 #18 A 47 Bogotá D.C.</v>
          </cell>
          <cell r="E6">
            <v>25</v>
          </cell>
          <cell r="F6">
            <v>886.77272516646383</v>
          </cell>
          <cell r="G6">
            <v>70.941818013317032</v>
          </cell>
          <cell r="H6">
            <v>916.81377640991752</v>
          </cell>
          <cell r="I6">
            <v>25</v>
          </cell>
          <cell r="J6">
            <v>1773.5454503329277</v>
          </cell>
        </row>
        <row r="7">
          <cell r="C7" t="str">
            <v>EP LAS HELICONIAS DE FLORENCIA</v>
          </cell>
          <cell r="D7" t="str">
            <v>Km. 1.5 De La Variante San Martin, Hacienda San Isidro Vía Morelia</v>
          </cell>
          <cell r="E7">
            <v>16</v>
          </cell>
          <cell r="F7">
            <v>567.53454410653683</v>
          </cell>
          <cell r="G7">
            <v>45.402763528522897</v>
          </cell>
          <cell r="H7">
            <v>586.76081690234719</v>
          </cell>
          <cell r="I7">
            <v>16</v>
          </cell>
          <cell r="J7">
            <v>1135.0690882130737</v>
          </cell>
        </row>
        <row r="8">
          <cell r="C8" t="str">
            <v>EPAMSCAS COMBITA</v>
          </cell>
          <cell r="D8" t="str">
            <v>Via Tunja Paipa Kilometro 8, Combita (Boyacá)</v>
          </cell>
          <cell r="E8">
            <v>21</v>
          </cell>
          <cell r="F8">
            <v>744.88908913982959</v>
          </cell>
          <cell r="G8">
            <v>59.591127131186305</v>
          </cell>
          <cell r="H8">
            <v>770.12357218433067</v>
          </cell>
          <cell r="I8">
            <v>21</v>
          </cell>
          <cell r="J8">
            <v>1489.7781782796592</v>
          </cell>
        </row>
        <row r="9">
          <cell r="C9" t="str">
            <v>EPC GUAMO</v>
          </cell>
          <cell r="D9" t="str">
            <v>Calle 11 # 8-14, El Guamo (Tolima)</v>
          </cell>
          <cell r="E9">
            <v>2</v>
          </cell>
          <cell r="F9">
            <v>70.941818013317103</v>
          </cell>
          <cell r="G9">
            <v>5.6753454410653621</v>
          </cell>
          <cell r="H9">
            <v>73.345102112793398</v>
          </cell>
          <cell r="I9">
            <v>2</v>
          </cell>
          <cell r="J9">
            <v>141.88363602663421</v>
          </cell>
        </row>
        <row r="10">
          <cell r="C10" t="str">
            <v>EPC LA ESPERANZA DE GUADUAS</v>
          </cell>
          <cell r="D10" t="str">
            <v>Km 3.5 Vía Cambao - Finca La Esperanza Puerto Bogota Guaduas - Cundinamarca</v>
          </cell>
          <cell r="E10">
            <v>18</v>
          </cell>
          <cell r="F10">
            <v>638.47636211985389</v>
          </cell>
          <cell r="G10">
            <v>51.078108969588257</v>
          </cell>
          <cell r="H10">
            <v>660.10591901514056</v>
          </cell>
          <cell r="I10">
            <v>18</v>
          </cell>
          <cell r="J10">
            <v>1276.9527242397078</v>
          </cell>
        </row>
        <row r="11">
          <cell r="C11" t="str">
            <v>EPC YOPAL</v>
          </cell>
          <cell r="D11" t="str">
            <v>Kilometro 12 vía Yopal - Aguazul</v>
          </cell>
          <cell r="E11">
            <v>13</v>
          </cell>
          <cell r="F11">
            <v>461.12181708656118</v>
          </cell>
          <cell r="G11">
            <v>36.889745366924856</v>
          </cell>
          <cell r="H11">
            <v>476.74316373315708</v>
          </cell>
          <cell r="I11">
            <v>13</v>
          </cell>
          <cell r="J11">
            <v>922.24363417312236</v>
          </cell>
        </row>
        <row r="12">
          <cell r="C12" t="str">
            <v>EPMS RAMIRIQUI</v>
          </cell>
          <cell r="D12" t="str">
            <v>Calle 8 # 4-08, Ramiriqui (Boyacá)</v>
          </cell>
          <cell r="E12">
            <v>3</v>
          </cell>
          <cell r="F12">
            <v>106.41272701997565</v>
          </cell>
          <cell r="G12">
            <v>8.513018161598044</v>
          </cell>
          <cell r="H12">
            <v>110.0176531691901</v>
          </cell>
          <cell r="I12">
            <v>3</v>
          </cell>
          <cell r="J12">
            <v>212.8254540399513</v>
          </cell>
        </row>
        <row r="13">
          <cell r="C13" t="str">
            <v>EPMSC ACACIAS</v>
          </cell>
          <cell r="D13" t="str">
            <v>Kilometro 3 Acacias Villavicencio (Meta)</v>
          </cell>
          <cell r="E13">
            <v>16</v>
          </cell>
          <cell r="F13">
            <v>567.53454410653683</v>
          </cell>
          <cell r="G13">
            <v>45.402763528522897</v>
          </cell>
          <cell r="H13">
            <v>586.76081690234719</v>
          </cell>
          <cell r="I13">
            <v>16</v>
          </cell>
          <cell r="J13">
            <v>1135.0690882130737</v>
          </cell>
        </row>
        <row r="14">
          <cell r="C14" t="str">
            <v>EPMSC CAQUEZA</v>
          </cell>
          <cell r="D14" t="str">
            <v>Palacio Municipal Piso 1, Caqueza (Cundinamarca)</v>
          </cell>
          <cell r="E14">
            <v>3</v>
          </cell>
          <cell r="F14">
            <v>106.41272701997565</v>
          </cell>
          <cell r="G14">
            <v>8.513018161598044</v>
          </cell>
          <cell r="H14">
            <v>110.0176531691901</v>
          </cell>
          <cell r="I14">
            <v>3</v>
          </cell>
          <cell r="J14">
            <v>212.8254540399513</v>
          </cell>
        </row>
        <row r="15">
          <cell r="C15" t="str">
            <v>EPMSC CHAPARRAL</v>
          </cell>
          <cell r="D15" t="str">
            <v>Carrera 6 E # 8 A 44, Chaparral, (Tolima)</v>
          </cell>
          <cell r="E15">
            <v>4</v>
          </cell>
          <cell r="F15">
            <v>141.88363602663421</v>
          </cell>
          <cell r="G15">
            <v>11.350690882130724</v>
          </cell>
          <cell r="H15">
            <v>146.6902042255868</v>
          </cell>
          <cell r="I15">
            <v>4</v>
          </cell>
          <cell r="J15">
            <v>283.76727205326841</v>
          </cell>
        </row>
        <row r="16">
          <cell r="C16" t="str">
            <v>EPMSC DUITAMA</v>
          </cell>
          <cell r="D16" t="str">
            <v>Calle 7 #15-08, Diutama (Boyacá)</v>
          </cell>
          <cell r="E16">
            <v>6</v>
          </cell>
          <cell r="F16">
            <v>212.8254540399513</v>
          </cell>
          <cell r="G16">
            <v>17.026036323196088</v>
          </cell>
          <cell r="H16">
            <v>220.0353063383802</v>
          </cell>
          <cell r="I16">
            <v>6</v>
          </cell>
          <cell r="J16">
            <v>425.65090807990259</v>
          </cell>
        </row>
        <row r="17">
          <cell r="C17" t="str">
            <v>EPMSC FLORENCIA</v>
          </cell>
          <cell r="D17" t="str">
            <v>Carrera 1ª Barrio El Cunduy, Folrencia (Cunduy)</v>
          </cell>
          <cell r="E17">
            <v>10</v>
          </cell>
          <cell r="F17">
            <v>354.70909006658553</v>
          </cell>
          <cell r="G17">
            <v>28.376727205326809</v>
          </cell>
          <cell r="H17">
            <v>366.72551056396696</v>
          </cell>
          <cell r="I17">
            <v>10</v>
          </cell>
          <cell r="J17">
            <v>709.41818013317106</v>
          </cell>
        </row>
        <row r="18">
          <cell r="C18" t="str">
            <v>EPMSC GARZON</v>
          </cell>
          <cell r="D18" t="str">
            <v>Calle 3 N. 18ª-19  Barrio Aguazul, Garzon (Huila)</v>
          </cell>
          <cell r="E18">
            <v>3</v>
          </cell>
          <cell r="F18">
            <v>106.41272701997565</v>
          </cell>
          <cell r="G18">
            <v>8.513018161598044</v>
          </cell>
          <cell r="H18">
            <v>110.0176531691901</v>
          </cell>
          <cell r="I18">
            <v>3</v>
          </cell>
          <cell r="J18">
            <v>212.8254540399513</v>
          </cell>
        </row>
        <row r="19">
          <cell r="C19" t="str">
            <v>EPMSC GIRARDOT</v>
          </cell>
          <cell r="D19" t="str">
            <v>Calle 38 #3-28 Barrio el diamante, Grirardot (Tolima)</v>
          </cell>
          <cell r="E19">
            <v>7</v>
          </cell>
          <cell r="F19">
            <v>248.29636304660986</v>
          </cell>
          <cell r="G19">
            <v>19.863709043728768</v>
          </cell>
          <cell r="H19">
            <v>256.70785739477691</v>
          </cell>
          <cell r="I19">
            <v>7</v>
          </cell>
          <cell r="J19">
            <v>496.59272609321971</v>
          </cell>
        </row>
        <row r="20">
          <cell r="C20" t="str">
            <v>EPMSC GRANADA</v>
          </cell>
          <cell r="D20" t="str">
            <v>Carrera 14 #14-31, Granada (Meta)</v>
          </cell>
          <cell r="E20">
            <v>3</v>
          </cell>
          <cell r="F20">
            <v>106.41272701997565</v>
          </cell>
          <cell r="G20">
            <v>8.513018161598044</v>
          </cell>
          <cell r="H20">
            <v>110.0176531691901</v>
          </cell>
          <cell r="I20">
            <v>3</v>
          </cell>
          <cell r="J20">
            <v>212.8254540399513</v>
          </cell>
        </row>
        <row r="21">
          <cell r="C21" t="str">
            <v>EPMSC GUATEQUE</v>
          </cell>
          <cell r="D21" t="str">
            <v>Calle 9 Nº 6-35, Guateque (Cundinamarca)</v>
          </cell>
          <cell r="E21">
            <v>3</v>
          </cell>
          <cell r="F21">
            <v>106.41272701997565</v>
          </cell>
          <cell r="G21">
            <v>8.513018161598044</v>
          </cell>
          <cell r="H21">
            <v>110.0176531691901</v>
          </cell>
          <cell r="I21">
            <v>3</v>
          </cell>
          <cell r="J21">
            <v>212.8254540399513</v>
          </cell>
        </row>
        <row r="22">
          <cell r="C22" t="str">
            <v>EPMSC LA PLATA</v>
          </cell>
          <cell r="D22" t="str">
            <v>Kilometro 1 Salida A Neiva, La Plata (Huila)</v>
          </cell>
          <cell r="E22">
            <v>6</v>
          </cell>
          <cell r="F22">
            <v>212.8254540399513</v>
          </cell>
          <cell r="G22">
            <v>17.026036323196088</v>
          </cell>
          <cell r="H22">
            <v>220.0353063383802</v>
          </cell>
          <cell r="I22">
            <v>6</v>
          </cell>
          <cell r="J22">
            <v>425.65090807990259</v>
          </cell>
        </row>
        <row r="23">
          <cell r="C23" t="str">
            <v>EPMSC LETICIA</v>
          </cell>
          <cell r="D23" t="str">
            <v>Calle 13 No 10-146, Leticia (Amazonas)</v>
          </cell>
          <cell r="E23">
            <v>4</v>
          </cell>
          <cell r="F23">
            <v>141.88363602663421</v>
          </cell>
          <cell r="G23">
            <v>11.350690882130724</v>
          </cell>
          <cell r="H23">
            <v>146.6902042255868</v>
          </cell>
          <cell r="I23">
            <v>4</v>
          </cell>
          <cell r="J23">
            <v>283.76727205326841</v>
          </cell>
        </row>
        <row r="24">
          <cell r="C24" t="str">
            <v>EPMSC NEIVA</v>
          </cell>
          <cell r="D24" t="str">
            <v>Kilometro 15 Via Al Sur</v>
          </cell>
          <cell r="E24">
            <v>11</v>
          </cell>
          <cell r="F24">
            <v>390.17999907324406</v>
          </cell>
          <cell r="G24">
            <v>31.214399925859492</v>
          </cell>
          <cell r="H24">
            <v>403.39806162036371</v>
          </cell>
          <cell r="I24">
            <v>11</v>
          </cell>
          <cell r="J24">
            <v>780.35999814648812</v>
          </cell>
        </row>
        <row r="25">
          <cell r="C25" t="str">
            <v>EPMSC PITALITO</v>
          </cell>
          <cell r="D25" t="str">
            <v>Calle 19 Sur No. 6-180, Pitalito (Huila)</v>
          </cell>
          <cell r="E25">
            <v>11</v>
          </cell>
          <cell r="F25">
            <v>390.17999907324406</v>
          </cell>
          <cell r="G25">
            <v>31.214399925859492</v>
          </cell>
          <cell r="H25">
            <v>403.39806162036371</v>
          </cell>
          <cell r="I25">
            <v>11</v>
          </cell>
          <cell r="J25">
            <v>780.35999814648812</v>
          </cell>
        </row>
        <row r="26">
          <cell r="C26" t="str">
            <v>EPMSC SANTA ROSA DE VITERBO (JYP-MUJERES)</v>
          </cell>
          <cell r="D26" t="str">
            <v>Km. 2 Vía Santa Rosa - Cerinza, Santa Rosa de Viterbo (Boyacá)</v>
          </cell>
          <cell r="E26">
            <v>6</v>
          </cell>
          <cell r="F26">
            <v>212.8254540399513</v>
          </cell>
          <cell r="G26">
            <v>17.026036323196088</v>
          </cell>
          <cell r="H26">
            <v>220.0353063383802</v>
          </cell>
          <cell r="I26">
            <v>6</v>
          </cell>
          <cell r="J26">
            <v>425.65090807990259</v>
          </cell>
        </row>
        <row r="27">
          <cell r="C27" t="str">
            <v>EPMSC SOGAMOSO</v>
          </cell>
          <cell r="D27" t="str">
            <v>Cra 9ª No 1ª- 16 Sur. Barrió La Villita, Sogamoso (Boyacá)</v>
          </cell>
          <cell r="E27">
            <v>10</v>
          </cell>
          <cell r="F27">
            <v>354.70909006658553</v>
          </cell>
          <cell r="G27">
            <v>28.376727205326809</v>
          </cell>
          <cell r="H27">
            <v>366.72551056396696</v>
          </cell>
          <cell r="I27">
            <v>10</v>
          </cell>
          <cell r="J27">
            <v>709.41818013317106</v>
          </cell>
        </row>
        <row r="28">
          <cell r="C28" t="str">
            <v>EPMSC VILLAVICENCIO</v>
          </cell>
          <cell r="D28" t="str">
            <v>Transversal 26 # 22A-24, Villavicencio (Meta)</v>
          </cell>
          <cell r="E28">
            <v>14</v>
          </cell>
          <cell r="F28">
            <v>496.59272609321971</v>
          </cell>
          <cell r="G28">
            <v>39.727418087457536</v>
          </cell>
          <cell r="H28">
            <v>513.41571478955382</v>
          </cell>
          <cell r="I28">
            <v>14</v>
          </cell>
          <cell r="J28">
            <v>993.18545218643942</v>
          </cell>
        </row>
        <row r="29">
          <cell r="C29" t="str">
            <v>EPMSC VILLETA</v>
          </cell>
          <cell r="D29" t="str">
            <v>Carrera 6 Nº 3-160, Villeta (Cundinamarca)</v>
          </cell>
          <cell r="E29">
            <v>4</v>
          </cell>
          <cell r="F29">
            <v>141.88363602663421</v>
          </cell>
          <cell r="G29">
            <v>11.350690882130724</v>
          </cell>
          <cell r="H29">
            <v>146.6902042255868</v>
          </cell>
          <cell r="I29">
            <v>4</v>
          </cell>
          <cell r="J29">
            <v>283.76727205326841</v>
          </cell>
        </row>
        <row r="30">
          <cell r="C30" t="str">
            <v>EPMSC ZIPAQUIRA</v>
          </cell>
          <cell r="D30" t="str">
            <v>Calle 7 #7-48, Zipaquira (Cundinamarca)</v>
          </cell>
          <cell r="E30">
            <v>3</v>
          </cell>
          <cell r="F30">
            <v>106.41272701997565</v>
          </cell>
          <cell r="G30">
            <v>8.513018161598044</v>
          </cell>
          <cell r="H30">
            <v>110.0176531691901</v>
          </cell>
          <cell r="I30">
            <v>3</v>
          </cell>
          <cell r="J30">
            <v>212.8254540399513</v>
          </cell>
        </row>
        <row r="31">
          <cell r="C31" t="str">
            <v>RM BOGOTA</v>
          </cell>
          <cell r="D31" t="str">
            <v>Cra 47. No. 84 – 25 Barrio Entre Rios,Bogotá D.C</v>
          </cell>
          <cell r="E31">
            <v>20</v>
          </cell>
          <cell r="F31">
            <v>709.41818013317106</v>
          </cell>
          <cell r="G31">
            <v>56.753454410653617</v>
          </cell>
          <cell r="H31">
            <v>733.45102112793393</v>
          </cell>
          <cell r="I31">
            <v>20</v>
          </cell>
          <cell r="J31">
            <v>1418.8363602663421</v>
          </cell>
        </row>
        <row r="32">
          <cell r="C32" t="str">
            <v>CPMS FUSAGASUGA</v>
          </cell>
          <cell r="D32" t="str">
            <v>Cra. 8 No. 7-51 Fusagasuga (Cundinamarca)</v>
          </cell>
          <cell r="E32">
            <v>4</v>
          </cell>
          <cell r="F32">
            <v>141.88363602663421</v>
          </cell>
          <cell r="G32">
            <v>11.350690882130724</v>
          </cell>
          <cell r="H32">
            <v>146.6902042255868</v>
          </cell>
          <cell r="I32">
            <v>4</v>
          </cell>
          <cell r="J32">
            <v>283.76727205326841</v>
          </cell>
        </row>
        <row r="33">
          <cell r="C33" t="str">
            <v>CPMS LA MESA</v>
          </cell>
          <cell r="D33" t="str">
            <v>Carrera 21 #8-46, La Mesa, (Cundinamarca)</v>
          </cell>
          <cell r="E33">
            <v>4</v>
          </cell>
          <cell r="F33">
            <v>141.88363602663421</v>
          </cell>
          <cell r="G33">
            <v>11.350690882130724</v>
          </cell>
          <cell r="H33">
            <v>146.6902042255868</v>
          </cell>
          <cell r="I33">
            <v>4</v>
          </cell>
          <cell r="J33">
            <v>283.76727205326841</v>
          </cell>
        </row>
        <row r="34">
          <cell r="C34" t="str">
            <v>CPMS UBATE</v>
          </cell>
          <cell r="D34" t="str">
            <v>Carrera 7 Nº 6 – 41 Casa, Ubate (Cundinamarca)</v>
          </cell>
          <cell r="E34">
            <v>4</v>
          </cell>
          <cell r="F34">
            <v>141.88363602663421</v>
          </cell>
          <cell r="G34">
            <v>11.350690882130724</v>
          </cell>
          <cell r="H34">
            <v>146.6902042255868</v>
          </cell>
          <cell r="I34">
            <v>4</v>
          </cell>
          <cell r="J34">
            <v>283.76727205326841</v>
          </cell>
        </row>
        <row r="35">
          <cell r="C35" t="str">
            <v>CPMS PAZ DE ARIPORO</v>
          </cell>
          <cell r="D35" t="str">
            <v>Carrera 7 No. 9-20 Barrio Camilo Torres, Paz de Ariporo (Casanare)</v>
          </cell>
          <cell r="E35">
            <v>4</v>
          </cell>
          <cell r="F35">
            <v>141.88363602663421</v>
          </cell>
          <cell r="G35">
            <v>11.350690882130724</v>
          </cell>
          <cell r="H35">
            <v>146.6902042255868</v>
          </cell>
          <cell r="I35">
            <v>4</v>
          </cell>
          <cell r="J35">
            <v>283.76727205326841</v>
          </cell>
        </row>
        <row r="36">
          <cell r="C36" t="str">
            <v>CPMS MELGAR</v>
          </cell>
          <cell r="D36" t="str">
            <v>Carrera 26 #5-45/49, Melgar (Tolima)</v>
          </cell>
          <cell r="E36">
            <v>3</v>
          </cell>
          <cell r="F36">
            <v>106.41272701997565</v>
          </cell>
          <cell r="G36">
            <v>8.513018161598044</v>
          </cell>
          <cell r="H36">
            <v>110.0176531691901</v>
          </cell>
          <cell r="I36">
            <v>3</v>
          </cell>
          <cell r="J36">
            <v>212.8254540399513</v>
          </cell>
        </row>
        <row r="37">
          <cell r="C37" t="str">
            <v>CPMS CHOCONTA</v>
          </cell>
          <cell r="D37" t="str">
            <v>Carrera 5 No. 5 – 31, Choconta (Cundinamrca)</v>
          </cell>
          <cell r="E37">
            <v>4</v>
          </cell>
          <cell r="F37">
            <v>141.88363602663421</v>
          </cell>
          <cell r="G37">
            <v>11.350690882130724</v>
          </cell>
          <cell r="H37">
            <v>146.6902042255868</v>
          </cell>
          <cell r="I37">
            <v>4</v>
          </cell>
          <cell r="J37">
            <v>283.76727205326841</v>
          </cell>
        </row>
        <row r="38">
          <cell r="C38" t="str">
            <v>CPMS GACHETA</v>
          </cell>
          <cell r="D38" t="str">
            <v>Calle 5 # 4 – 19, Gacheta (Cundinamarca)</v>
          </cell>
          <cell r="E38">
            <v>3</v>
          </cell>
          <cell r="F38">
            <v>106.41272701997565</v>
          </cell>
          <cell r="G38">
            <v>8.513018161598044</v>
          </cell>
          <cell r="H38">
            <v>110.0176531691901</v>
          </cell>
          <cell r="I38">
            <v>3</v>
          </cell>
          <cell r="J38">
            <v>212.8254540399513</v>
          </cell>
        </row>
        <row r="39">
          <cell r="C39" t="str">
            <v>CPMS MONIQUIRA</v>
          </cell>
          <cell r="D39" t="str">
            <v>Kilometro 1 Salida A Barbosa, Moniquira (Boyacá)</v>
          </cell>
          <cell r="E39">
            <v>3</v>
          </cell>
          <cell r="F39">
            <v>106.41272701997565</v>
          </cell>
          <cell r="G39">
            <v>8.513018161598044</v>
          </cell>
          <cell r="H39">
            <v>110.0176531691901</v>
          </cell>
          <cell r="I39">
            <v>3</v>
          </cell>
          <cell r="J39">
            <v>212.8254540399513</v>
          </cell>
        </row>
        <row r="40">
          <cell r="C40" t="str">
            <v>CPMS GARAGOA</v>
          </cell>
          <cell r="D40" t="str">
            <v>Carrera 10 #9-93, Garagoa (Boyacá)</v>
          </cell>
          <cell r="E40">
            <v>2</v>
          </cell>
          <cell r="F40">
            <v>70.941818013317103</v>
          </cell>
          <cell r="G40">
            <v>5.6753454410653621</v>
          </cell>
          <cell r="H40">
            <v>73.345102112793398</v>
          </cell>
          <cell r="I40">
            <v>2</v>
          </cell>
          <cell r="J40">
            <v>141.88363602663421</v>
          </cell>
        </row>
        <row r="41">
          <cell r="C41" t="str">
            <v>CPMS PURIFICACION</v>
          </cell>
          <cell r="D41" t="str">
            <v>Calle 10  Carrera 3 esquina, Purificacion (Tolima)</v>
          </cell>
          <cell r="E41">
            <v>2</v>
          </cell>
          <cell r="F41">
            <v>70.941818013317103</v>
          </cell>
          <cell r="G41">
            <v>5.6753454410653621</v>
          </cell>
          <cell r="H41">
            <v>73.345102112793398</v>
          </cell>
          <cell r="I41">
            <v>2</v>
          </cell>
          <cell r="J41">
            <v>141.88363602663421</v>
          </cell>
        </row>
        <row r="42">
          <cell r="C42" t="str">
            <v>CPMS TUNJA</v>
          </cell>
          <cell r="D42" t="str">
            <v>Calle 31 # 2 ? 15 Este Barrio El Dorado, Tunja (Boyacá)</v>
          </cell>
          <cell r="E42">
            <v>4</v>
          </cell>
          <cell r="F42">
            <v>141.88363602663421</v>
          </cell>
          <cell r="G42">
            <v>11.350690882130724</v>
          </cell>
          <cell r="H42">
            <v>146.6902042255868</v>
          </cell>
          <cell r="I42">
            <v>4</v>
          </cell>
          <cell r="J42">
            <v>283.76727205326841</v>
          </cell>
        </row>
        <row r="43">
          <cell r="C43" t="str">
            <v>EPMSC ANDES</v>
          </cell>
          <cell r="D43" t="str">
            <v>Calle 49 Nro. 55 - 154 Barrios San Pedro Andes Antioquia</v>
          </cell>
          <cell r="E43">
            <v>5</v>
          </cell>
          <cell r="F43">
            <v>177.35454503329277</v>
          </cell>
          <cell r="G43">
            <v>14.188363602663404</v>
          </cell>
          <cell r="H43">
            <v>183.36275528198348</v>
          </cell>
          <cell r="I43">
            <v>5</v>
          </cell>
          <cell r="J43">
            <v>354.70909006658553</v>
          </cell>
        </row>
        <row r="44">
          <cell r="C44" t="str">
            <v>EPMSC APARTADO</v>
          </cell>
          <cell r="D44" t="str">
            <v>kilometro 15 via apartado- carepa corregimiento el reposo</v>
          </cell>
          <cell r="E44">
            <v>9</v>
          </cell>
          <cell r="F44">
            <v>319.23818105992694</v>
          </cell>
          <cell r="G44">
            <v>25.539054484794129</v>
          </cell>
          <cell r="H44">
            <v>330.05295950757028</v>
          </cell>
          <cell r="I44">
            <v>9</v>
          </cell>
          <cell r="J44">
            <v>638.47636211985389</v>
          </cell>
        </row>
        <row r="45">
          <cell r="C45" t="str">
            <v>EPMSC BOLIVAR-ANTIOQUIA</v>
          </cell>
          <cell r="D45" t="str">
            <v>Calle 49 # 37-61 Bolivar - Ant.ioquia</v>
          </cell>
          <cell r="E45">
            <v>2</v>
          </cell>
          <cell r="F45">
            <v>70.941818013317103</v>
          </cell>
          <cell r="G45">
            <v>5.6753454410653621</v>
          </cell>
          <cell r="H45">
            <v>73.345102112793398</v>
          </cell>
          <cell r="I45">
            <v>2</v>
          </cell>
          <cell r="J45">
            <v>141.88363602663421</v>
          </cell>
        </row>
        <row r="46">
          <cell r="C46" t="str">
            <v>EPMSC CAUCASIA</v>
          </cell>
          <cell r="D46" t="str">
            <v>Carrera 17 # 8-65 Barrio Pueblo Nuevo Caucacia</v>
          </cell>
          <cell r="E46">
            <v>3</v>
          </cell>
          <cell r="F46">
            <v>106.41272701997565</v>
          </cell>
          <cell r="G46">
            <v>8.513018161598044</v>
          </cell>
          <cell r="H46">
            <v>110.0176531691901</v>
          </cell>
          <cell r="I46">
            <v>3</v>
          </cell>
          <cell r="J46">
            <v>212.8254540399513</v>
          </cell>
        </row>
        <row r="47">
          <cell r="C47" t="str">
            <v>EPMSC ISTMINA</v>
          </cell>
          <cell r="D47" t="str">
            <v>Cra 7 # 12-36 B\ San francisco</v>
          </cell>
          <cell r="E47">
            <v>3</v>
          </cell>
          <cell r="F47">
            <v>106.41272701997565</v>
          </cell>
          <cell r="G47">
            <v>8.513018161598044</v>
          </cell>
          <cell r="H47">
            <v>110.0176531691901</v>
          </cell>
          <cell r="I47">
            <v>3</v>
          </cell>
          <cell r="J47">
            <v>212.8254540399513</v>
          </cell>
        </row>
        <row r="48">
          <cell r="C48" t="str">
            <v>EPMSC LA CEJA</v>
          </cell>
          <cell r="D48" t="str">
            <v>Carrera 18 # 20-54 La Ceja</v>
          </cell>
          <cell r="E48">
            <v>4</v>
          </cell>
          <cell r="F48">
            <v>141.88363602663421</v>
          </cell>
          <cell r="G48">
            <v>11.350690882130724</v>
          </cell>
          <cell r="H48">
            <v>146.6902042255868</v>
          </cell>
          <cell r="I48">
            <v>4</v>
          </cell>
          <cell r="J48">
            <v>283.76727205326841</v>
          </cell>
        </row>
        <row r="49">
          <cell r="C49" t="str">
            <v>EPMSC PUERTO BERRIO</v>
          </cell>
          <cell r="D49" t="str">
            <v>Calle 50 Carrera 10 - 03 Esquina Puerto Berrio</v>
          </cell>
          <cell r="E49">
            <v>4</v>
          </cell>
          <cell r="F49">
            <v>141.88363602663421</v>
          </cell>
          <cell r="G49">
            <v>11.350690882130724</v>
          </cell>
          <cell r="H49">
            <v>146.6902042255868</v>
          </cell>
          <cell r="I49">
            <v>4</v>
          </cell>
          <cell r="J49">
            <v>283.76727205326841</v>
          </cell>
        </row>
        <row r="50">
          <cell r="C50" t="str">
            <v>EPMSC QUIBDO</v>
          </cell>
          <cell r="D50" t="str">
            <v>Calle 26 # 8-35</v>
          </cell>
          <cell r="E50">
            <v>10</v>
          </cell>
          <cell r="F50">
            <v>354.70909006658553</v>
          </cell>
          <cell r="G50">
            <v>28.376727205326809</v>
          </cell>
          <cell r="H50">
            <v>366.72551056396696</v>
          </cell>
          <cell r="I50">
            <v>10</v>
          </cell>
          <cell r="J50">
            <v>709.41818013317106</v>
          </cell>
        </row>
        <row r="51">
          <cell r="C51" t="str">
            <v>EPMSC SANTA BARBARA</v>
          </cell>
          <cell r="D51" t="str">
            <v>Calle Sucre #51-26 Santa Barbara Antioquia</v>
          </cell>
          <cell r="E51">
            <v>3</v>
          </cell>
          <cell r="F51">
            <v>106.41272701997565</v>
          </cell>
          <cell r="G51">
            <v>8.513018161598044</v>
          </cell>
          <cell r="H51">
            <v>110.0176531691901</v>
          </cell>
          <cell r="I51">
            <v>3</v>
          </cell>
          <cell r="J51">
            <v>212.8254540399513</v>
          </cell>
        </row>
        <row r="52">
          <cell r="C52" t="str">
            <v>EPMSC SANTA ROSA DE OSOS</v>
          </cell>
          <cell r="D52" t="str">
            <v>Calle 27 #34 A 15 Santa Rosa de Osos Antioquia</v>
          </cell>
          <cell r="E52">
            <v>3</v>
          </cell>
          <cell r="F52">
            <v>106.41272701997565</v>
          </cell>
          <cell r="G52">
            <v>8.513018161598044</v>
          </cell>
          <cell r="H52">
            <v>110.0176531691901</v>
          </cell>
          <cell r="I52">
            <v>3</v>
          </cell>
          <cell r="J52">
            <v>212.8254540399513</v>
          </cell>
        </row>
        <row r="53">
          <cell r="C53" t="str">
            <v>EPMSC SONSON</v>
          </cell>
          <cell r="D53" t="str">
            <v>Carrera 7 #12-14 Sonson Antioquia</v>
          </cell>
          <cell r="E53">
            <v>2</v>
          </cell>
          <cell r="F53">
            <v>70.941818013317103</v>
          </cell>
          <cell r="G53">
            <v>5.6753454410653621</v>
          </cell>
          <cell r="H53">
            <v>73.345102112793398</v>
          </cell>
          <cell r="I53">
            <v>2</v>
          </cell>
          <cell r="J53">
            <v>141.88363602663421</v>
          </cell>
        </row>
        <row r="54">
          <cell r="C54" t="str">
            <v>EPMSC TAMESIS</v>
          </cell>
          <cell r="D54" t="str">
            <v>Carrera 10 #9-40 Tamesis Antioquia</v>
          </cell>
          <cell r="E54">
            <v>2</v>
          </cell>
          <cell r="F54">
            <v>70.941818013317103</v>
          </cell>
          <cell r="G54">
            <v>5.6753454410653621</v>
          </cell>
          <cell r="H54">
            <v>73.345102112793398</v>
          </cell>
          <cell r="I54">
            <v>2</v>
          </cell>
          <cell r="J54">
            <v>141.88363602663421</v>
          </cell>
        </row>
        <row r="55">
          <cell r="C55" t="str">
            <v>EPMSC YARUMAL</v>
          </cell>
          <cell r="D55" t="str">
            <v>Carrera 21 #20 - 03 Yarumal Antioquia</v>
          </cell>
          <cell r="E55">
            <v>4</v>
          </cell>
          <cell r="F55">
            <v>141.88363602663421</v>
          </cell>
          <cell r="G55">
            <v>11.350690882130724</v>
          </cell>
          <cell r="H55">
            <v>146.6902042255868</v>
          </cell>
          <cell r="I55">
            <v>4</v>
          </cell>
          <cell r="J55">
            <v>283.76727205326841</v>
          </cell>
        </row>
        <row r="56">
          <cell r="C56" t="str">
            <v>CPMS PUERTO TRIUNFO</v>
          </cell>
          <cell r="D56" t="str">
            <v>Vía Medellín - Bogotá Km 115 (Hacienda Nápoles)</v>
          </cell>
          <cell r="E56">
            <v>14</v>
          </cell>
          <cell r="F56">
            <v>496.59272609321971</v>
          </cell>
          <cell r="G56">
            <v>39.727418087457536</v>
          </cell>
          <cell r="H56">
            <v>513.41571478955382</v>
          </cell>
          <cell r="I56">
            <v>14</v>
          </cell>
          <cell r="J56">
            <v>993.18545218643942</v>
          </cell>
        </row>
        <row r="57">
          <cell r="C57" t="str">
            <v>CPMS SANTO DOMINGO</v>
          </cell>
          <cell r="D57" t="str">
            <v>Carrera Restrepo Uribe   Carrera 15 # 14 – 10</v>
          </cell>
          <cell r="E57">
            <v>2</v>
          </cell>
          <cell r="F57">
            <v>70.941818013317103</v>
          </cell>
          <cell r="G57">
            <v>5.6753454410653621</v>
          </cell>
          <cell r="H57">
            <v>73.345102112793398</v>
          </cell>
          <cell r="I57">
            <v>2</v>
          </cell>
          <cell r="J57">
            <v>141.88363602663421</v>
          </cell>
        </row>
        <row r="58">
          <cell r="C58" t="str">
            <v>CMPS JERICO</v>
          </cell>
          <cell r="D58" t="str">
            <v>Carrera 6 # 4-29 Barrio Las Quebraditas Jerico</v>
          </cell>
          <cell r="E58">
            <v>2</v>
          </cell>
          <cell r="F58">
            <v>70.941818013317103</v>
          </cell>
          <cell r="G58">
            <v>5.6753454410653621</v>
          </cell>
          <cell r="H58">
            <v>73.345102112793398</v>
          </cell>
          <cell r="I58">
            <v>2</v>
          </cell>
          <cell r="J58">
            <v>141.88363602663421</v>
          </cell>
        </row>
        <row r="59">
          <cell r="C59" t="str">
            <v>COMPLEJO CARCELARIO Y PENITENCIARIO DE MEDELLIN-PEDREGAL</v>
          </cell>
          <cell r="D59" t="str">
            <v>Cra 6 # 9-57 B\ jesus</v>
          </cell>
          <cell r="E59">
            <v>2</v>
          </cell>
          <cell r="F59">
            <v>70.941818013317103</v>
          </cell>
          <cell r="G59">
            <v>5.6753454410653621</v>
          </cell>
          <cell r="H59">
            <v>73.345102112793398</v>
          </cell>
          <cell r="I59">
            <v>2</v>
          </cell>
          <cell r="J59">
            <v>141.88363602663421</v>
          </cell>
        </row>
        <row r="60">
          <cell r="C60" t="str">
            <v>CMS SANTA FE DE ANTIOQUIA</v>
          </cell>
          <cell r="D60" t="str">
            <v>Via 40 # 54-332 Barranquilla</v>
          </cell>
          <cell r="E60">
            <v>10</v>
          </cell>
          <cell r="F60">
            <v>354.70909006658553</v>
          </cell>
          <cell r="G60">
            <v>28.376727205326809</v>
          </cell>
          <cell r="H60">
            <v>366.72551056396696</v>
          </cell>
          <cell r="I60">
            <v>10</v>
          </cell>
          <cell r="J60">
            <v>709.41818013317106</v>
          </cell>
        </row>
        <row r="61">
          <cell r="C61" t="str">
            <v>CMS BARRANQUILLA</v>
          </cell>
          <cell r="D61" t="str">
            <v>Carrera 27 # 13-90 Sabanalarga</v>
          </cell>
          <cell r="E61">
            <v>3</v>
          </cell>
          <cell r="F61">
            <v>106.41272701997565</v>
          </cell>
          <cell r="G61">
            <v>8.513018161598044</v>
          </cell>
          <cell r="H61">
            <v>110.0176531691901</v>
          </cell>
          <cell r="I61">
            <v>3</v>
          </cell>
          <cell r="J61">
            <v>212.8254540399513</v>
          </cell>
        </row>
        <row r="62">
          <cell r="C62" t="str">
            <v>EC SABANALARGA (ERE)</v>
          </cell>
          <cell r="D62" t="str">
            <v>kilometro 3.5 via la mesa</v>
          </cell>
          <cell r="E62">
            <v>14</v>
          </cell>
          <cell r="F62">
            <v>496.59272609321971</v>
          </cell>
          <cell r="G62">
            <v>39.727418087457536</v>
          </cell>
          <cell r="H62">
            <v>513.41571478955382</v>
          </cell>
          <cell r="I62">
            <v>14</v>
          </cell>
          <cell r="J62">
            <v>993.18545218643942</v>
          </cell>
        </row>
        <row r="63">
          <cell r="C63" t="str">
            <v>EPAMSCAS VALLEDUPAR (ERM)</v>
          </cell>
          <cell r="D63" t="str">
            <v>Calle 76 Carrera 8 Esquina (Barranquilla).</v>
          </cell>
          <cell r="E63">
            <v>13</v>
          </cell>
          <cell r="F63">
            <v>461.12181708656118</v>
          </cell>
          <cell r="G63">
            <v>36.889745366924856</v>
          </cell>
          <cell r="H63">
            <v>476.74316373315708</v>
          </cell>
          <cell r="I63">
            <v>13</v>
          </cell>
          <cell r="J63">
            <v>922.24363417312236</v>
          </cell>
        </row>
        <row r="64">
          <cell r="C64" t="str">
            <v>EPMSC BARRANQUILLA</v>
          </cell>
          <cell r="D64" t="str">
            <v>Carretera Troncal Kilometro 3</v>
          </cell>
          <cell r="E64">
            <v>16</v>
          </cell>
          <cell r="F64">
            <v>567.53454410653683</v>
          </cell>
          <cell r="G64">
            <v>45.402763528522897</v>
          </cell>
          <cell r="H64">
            <v>586.76081690234719</v>
          </cell>
          <cell r="I64">
            <v>16</v>
          </cell>
          <cell r="J64">
            <v>1135.0690882130737</v>
          </cell>
        </row>
        <row r="65">
          <cell r="C65" t="str">
            <v>EPMSC CARTAGENA</v>
          </cell>
          <cell r="D65" t="str">
            <v>kilometro 2 via guamal magdalena</v>
          </cell>
          <cell r="E65">
            <v>2</v>
          </cell>
          <cell r="F65">
            <v>70.941818013317103</v>
          </cell>
          <cell r="G65">
            <v>5.6753454410653621</v>
          </cell>
          <cell r="H65">
            <v>73.345102112793398</v>
          </cell>
          <cell r="I65">
            <v>2</v>
          </cell>
          <cell r="J65">
            <v>141.88363602663421</v>
          </cell>
        </row>
        <row r="66">
          <cell r="C66" t="str">
            <v>EPMSC MAGANGUE</v>
          </cell>
          <cell r="D66" t="str">
            <v>Barrio Camilo Torres</v>
          </cell>
          <cell r="E66">
            <v>3</v>
          </cell>
          <cell r="F66">
            <v>106.41272701997565</v>
          </cell>
          <cell r="G66">
            <v>8.513018161598044</v>
          </cell>
          <cell r="H66">
            <v>110.0176531691901</v>
          </cell>
          <cell r="I66">
            <v>3</v>
          </cell>
          <cell r="J66">
            <v>212.8254540399513</v>
          </cell>
        </row>
        <row r="67">
          <cell r="C67" t="str">
            <v>EPMSC MONTERIA</v>
          </cell>
          <cell r="D67" t="str">
            <v>Calle 39 A # 18-29 Monteria</v>
          </cell>
          <cell r="E67">
            <v>12</v>
          </cell>
          <cell r="F67">
            <v>425.65090807990259</v>
          </cell>
          <cell r="G67">
            <v>34.052072646392176</v>
          </cell>
          <cell r="H67">
            <v>440.07061267676039</v>
          </cell>
          <cell r="I67">
            <v>12</v>
          </cell>
          <cell r="J67">
            <v>851.30181615980518</v>
          </cell>
        </row>
        <row r="68">
          <cell r="C68" t="str">
            <v>EPMSC RIOHACHA</v>
          </cell>
          <cell r="D68" t="str">
            <v>Carrera 9 # 17-11 Rioacha</v>
          </cell>
          <cell r="E68">
            <v>5</v>
          </cell>
          <cell r="F68">
            <v>177.35454503329277</v>
          </cell>
          <cell r="G68">
            <v>14.188363602663404</v>
          </cell>
          <cell r="H68">
            <v>183.36275528198348</v>
          </cell>
          <cell r="I68">
            <v>5</v>
          </cell>
          <cell r="J68">
            <v>354.70909006658553</v>
          </cell>
        </row>
        <row r="69">
          <cell r="C69" t="str">
            <v>EPMSC SAN ANDRES</v>
          </cell>
          <cell r="D69" t="str">
            <v>Kilometro 13, Av Circunvalar</v>
          </cell>
          <cell r="E69">
            <v>4</v>
          </cell>
          <cell r="F69">
            <v>141.88363602663421</v>
          </cell>
          <cell r="G69">
            <v>11.350690882130724</v>
          </cell>
          <cell r="H69">
            <v>146.6902042255868</v>
          </cell>
          <cell r="I69">
            <v>4</v>
          </cell>
          <cell r="J69">
            <v>283.76727205326841</v>
          </cell>
        </row>
        <row r="70">
          <cell r="C70" t="str">
            <v>EPMSC SANTA MARTA</v>
          </cell>
          <cell r="D70" t="str">
            <v>Calle 24 Carrera 17 Santa Marta</v>
          </cell>
          <cell r="E70">
            <v>12</v>
          </cell>
          <cell r="F70">
            <v>425.65090807990259</v>
          </cell>
          <cell r="G70">
            <v>34.052072646392176</v>
          </cell>
          <cell r="H70">
            <v>440.07061267676039</v>
          </cell>
          <cell r="I70">
            <v>12</v>
          </cell>
          <cell r="J70">
            <v>851.30181615980518</v>
          </cell>
        </row>
        <row r="71">
          <cell r="C71" t="str">
            <v>EPMSC SINCELEJO</v>
          </cell>
          <cell r="D71" t="str">
            <v>Barrio La Vega Carretera Antigua A Tolœ</v>
          </cell>
          <cell r="E71">
            <v>9</v>
          </cell>
          <cell r="F71">
            <v>319.23818105992694</v>
          </cell>
          <cell r="G71">
            <v>25.539054484794129</v>
          </cell>
          <cell r="H71">
            <v>330.05295950757028</v>
          </cell>
          <cell r="I71">
            <v>9</v>
          </cell>
          <cell r="J71">
            <v>638.47636211985389</v>
          </cell>
        </row>
        <row r="72">
          <cell r="C72" t="str">
            <v>EPMSC TIERRAALTA</v>
          </cell>
          <cell r="D72" t="str">
            <v>Santa Ana A 25 Kilómetros De La Cabecera Municipal</v>
          </cell>
          <cell r="E72">
            <v>11</v>
          </cell>
          <cell r="F72">
            <v>390.17999907324406</v>
          </cell>
          <cell r="G72">
            <v>31.214399925859492</v>
          </cell>
          <cell r="H72">
            <v>403.39806162036371</v>
          </cell>
          <cell r="I72">
            <v>11</v>
          </cell>
          <cell r="J72">
            <v>780.35999814648812</v>
          </cell>
        </row>
        <row r="73">
          <cell r="C73" t="str">
            <v>EPMSC VALLEDUPAR</v>
          </cell>
          <cell r="D73" t="str">
            <v>Carrera 19 A # 18-79 Valledupar</v>
          </cell>
          <cell r="E73">
            <v>11</v>
          </cell>
          <cell r="F73">
            <v>390.17999907324406</v>
          </cell>
          <cell r="G73">
            <v>31.214399925859492</v>
          </cell>
          <cell r="H73">
            <v>403.39806162036371</v>
          </cell>
          <cell r="I73">
            <v>11</v>
          </cell>
          <cell r="J73">
            <v>780.35999814648812</v>
          </cell>
        </row>
        <row r="74">
          <cell r="C74" t="str">
            <v>ERE COROZAL</v>
          </cell>
          <cell r="D74" t="str">
            <v>Carrera 26 # 31-59 Corozal</v>
          </cell>
          <cell r="E74">
            <v>2</v>
          </cell>
          <cell r="F74">
            <v>70.941818013317103</v>
          </cell>
          <cell r="G74">
            <v>5.6753454410653621</v>
          </cell>
          <cell r="H74">
            <v>73.345102112793398</v>
          </cell>
          <cell r="I74">
            <v>2</v>
          </cell>
          <cell r="J74">
            <v>141.88363602663421</v>
          </cell>
        </row>
        <row r="75">
          <cell r="C75" t="str">
            <v>CPMS TULUA</v>
          </cell>
          <cell r="D75" t="str">
            <v>Carrera 29 Calle 14 Tulua</v>
          </cell>
          <cell r="E75">
            <v>17</v>
          </cell>
          <cell r="F75">
            <v>603.00545311319536</v>
          </cell>
          <cell r="G75">
            <v>48.240436249055577</v>
          </cell>
          <cell r="H75">
            <v>623.43336795874393</v>
          </cell>
          <cell r="I75">
            <v>17</v>
          </cell>
          <cell r="J75">
            <v>1206.0109062263907</v>
          </cell>
        </row>
        <row r="76">
          <cell r="C76" t="str">
            <v>CPAMS PALMIRA</v>
          </cell>
          <cell r="D76" t="str">
            <v>Calle 23 Via Al Ica Palmira</v>
          </cell>
          <cell r="E76">
            <v>12</v>
          </cell>
          <cell r="F76">
            <v>425.65090807990259</v>
          </cell>
          <cell r="G76">
            <v>34.052072646392176</v>
          </cell>
          <cell r="H76">
            <v>440.07061267676039</v>
          </cell>
          <cell r="I76">
            <v>12</v>
          </cell>
          <cell r="J76">
            <v>851.30181615980518</v>
          </cell>
        </row>
        <row r="77">
          <cell r="C77" t="str">
            <v>EPAMSCAS POPAYAN (ERE)</v>
          </cell>
          <cell r="D77" t="str">
            <v>Kilometro Tres (3) Via Vereda Las Guacas</v>
          </cell>
          <cell r="E77">
            <v>18</v>
          </cell>
          <cell r="F77">
            <v>638.47636211985389</v>
          </cell>
          <cell r="G77">
            <v>51.078108969588257</v>
          </cell>
          <cell r="H77">
            <v>660.10591901514056</v>
          </cell>
          <cell r="I77">
            <v>18</v>
          </cell>
          <cell r="J77">
            <v>1276.9527242397078</v>
          </cell>
        </row>
        <row r="78">
          <cell r="C78" t="str">
            <v>EPMSC BOLIVAR-CAUCA</v>
          </cell>
          <cell r="D78" t="str">
            <v>Calle 3 # 3-22 Bolivar - Cauca</v>
          </cell>
          <cell r="E78">
            <v>3</v>
          </cell>
          <cell r="F78">
            <v>106.41272701997565</v>
          </cell>
          <cell r="G78">
            <v>8.513018161598044</v>
          </cell>
          <cell r="H78">
            <v>110.0176531691901</v>
          </cell>
          <cell r="I78">
            <v>3</v>
          </cell>
          <cell r="J78">
            <v>212.8254540399513</v>
          </cell>
        </row>
        <row r="79">
          <cell r="C79" t="str">
            <v>EPMSC BUENAVENTURA</v>
          </cell>
          <cell r="D79" t="str">
            <v>Calle 6 # 51 B 61 Buenaventura</v>
          </cell>
          <cell r="E79">
            <v>6</v>
          </cell>
          <cell r="F79">
            <v>212.8254540399513</v>
          </cell>
          <cell r="G79">
            <v>17.026036323196088</v>
          </cell>
          <cell r="H79">
            <v>220.0353063383802</v>
          </cell>
          <cell r="I79">
            <v>6</v>
          </cell>
          <cell r="J79">
            <v>425.65090807990259</v>
          </cell>
        </row>
        <row r="80">
          <cell r="C80" t="str">
            <v>EPMSC BUGA</v>
          </cell>
          <cell r="D80" t="str">
            <v>Carrera 16 # 32-97 Buga</v>
          </cell>
          <cell r="E80">
            <v>10</v>
          </cell>
          <cell r="F80">
            <v>354.70909006658553</v>
          </cell>
          <cell r="G80">
            <v>28.376727205326809</v>
          </cell>
          <cell r="H80">
            <v>366.72551056396696</v>
          </cell>
          <cell r="I80">
            <v>10</v>
          </cell>
          <cell r="J80">
            <v>709.41818013317106</v>
          </cell>
        </row>
        <row r="81">
          <cell r="C81" t="str">
            <v>EPMSC CAICEDONIA</v>
          </cell>
          <cell r="D81" t="str">
            <v>Carrera 18 # 19 - 203 Caicedonia</v>
          </cell>
          <cell r="E81">
            <v>3</v>
          </cell>
          <cell r="F81">
            <v>106.41272701997565</v>
          </cell>
          <cell r="G81">
            <v>8.513018161598044</v>
          </cell>
          <cell r="H81">
            <v>110.0176531691901</v>
          </cell>
          <cell r="I81">
            <v>3</v>
          </cell>
          <cell r="J81">
            <v>212.8254540399513</v>
          </cell>
        </row>
        <row r="82">
          <cell r="C82" t="str">
            <v>EPMSC CARTAGO</v>
          </cell>
          <cell r="D82" t="str">
            <v>Calle 10 # 13 - 72 Cartago</v>
          </cell>
          <cell r="E82">
            <v>6</v>
          </cell>
          <cell r="F82">
            <v>212.8254540399513</v>
          </cell>
          <cell r="G82">
            <v>17.026036323196088</v>
          </cell>
          <cell r="H82">
            <v>220.0353063383802</v>
          </cell>
          <cell r="I82">
            <v>6</v>
          </cell>
          <cell r="J82">
            <v>425.65090807990259</v>
          </cell>
        </row>
        <row r="83">
          <cell r="C83" t="str">
            <v>EPMSC EL BORDO</v>
          </cell>
          <cell r="D83" t="str">
            <v>Calle 2 # 7-25 El Bordo Cauca</v>
          </cell>
          <cell r="E83">
            <v>3</v>
          </cell>
          <cell r="F83">
            <v>106.41272701997565</v>
          </cell>
          <cell r="G83">
            <v>8.513018161598044</v>
          </cell>
          <cell r="H83">
            <v>110.0176531691901</v>
          </cell>
          <cell r="I83">
            <v>3</v>
          </cell>
          <cell r="J83">
            <v>212.8254540399513</v>
          </cell>
        </row>
        <row r="84">
          <cell r="C84" t="str">
            <v>EPMSC IPIALES</v>
          </cell>
          <cell r="D84" t="str">
            <v>Seccion las Animas Ipiales Nariño</v>
          </cell>
          <cell r="E84">
            <v>5</v>
          </cell>
          <cell r="F84">
            <v>177.35454503329277</v>
          </cell>
          <cell r="G84">
            <v>14.188363602663404</v>
          </cell>
          <cell r="H84">
            <v>183.36275528198348</v>
          </cell>
          <cell r="I84">
            <v>5</v>
          </cell>
          <cell r="J84">
            <v>354.70909006658553</v>
          </cell>
        </row>
        <row r="85">
          <cell r="C85" t="str">
            <v>EPMSC LA UNION</v>
          </cell>
          <cell r="D85" t="str">
            <v>Cra. 3 # 13 – 48 (Esquina), Barrio Chapinero.</v>
          </cell>
          <cell r="E85">
            <v>3</v>
          </cell>
          <cell r="F85">
            <v>106.41272701997565</v>
          </cell>
          <cell r="G85">
            <v>8.513018161598044</v>
          </cell>
          <cell r="H85">
            <v>110.0176531691901</v>
          </cell>
          <cell r="I85">
            <v>3</v>
          </cell>
          <cell r="J85">
            <v>212.8254540399513</v>
          </cell>
        </row>
        <row r="86">
          <cell r="C86" t="str">
            <v>EPMSC PUERTO TEJADA</v>
          </cell>
          <cell r="D86" t="str">
            <v>Calle 17 # 9-37 Puerto Tejada</v>
          </cell>
          <cell r="E86">
            <v>3</v>
          </cell>
          <cell r="F86">
            <v>106.41272701997565</v>
          </cell>
          <cell r="G86">
            <v>8.513018161598044</v>
          </cell>
          <cell r="H86">
            <v>110.0176531691901</v>
          </cell>
          <cell r="I86">
            <v>3</v>
          </cell>
          <cell r="J86">
            <v>212.8254540399513</v>
          </cell>
        </row>
        <row r="87">
          <cell r="C87" t="str">
            <v>EPMSC SANTANDER DE QUILICHAO</v>
          </cell>
          <cell r="D87" t="str">
            <v>Calle 4 # 27-34 Barrio Morales Duque</v>
          </cell>
          <cell r="E87">
            <v>3</v>
          </cell>
          <cell r="F87">
            <v>106.41272701997565</v>
          </cell>
          <cell r="G87">
            <v>8.513018161598044</v>
          </cell>
          <cell r="H87">
            <v>110.0176531691901</v>
          </cell>
          <cell r="I87">
            <v>3</v>
          </cell>
          <cell r="J87">
            <v>212.8254540399513</v>
          </cell>
        </row>
        <row r="88">
          <cell r="C88" t="str">
            <v>EPMSC SEVILLA</v>
          </cell>
          <cell r="D88" t="str">
            <v>Carrera 50 Calle 61A Esquina Sevilla Valle</v>
          </cell>
          <cell r="E88">
            <v>5</v>
          </cell>
          <cell r="F88">
            <v>177.35454503329277</v>
          </cell>
          <cell r="G88">
            <v>14.188363602663404</v>
          </cell>
          <cell r="H88">
            <v>183.36275528198348</v>
          </cell>
          <cell r="I88">
            <v>5</v>
          </cell>
          <cell r="J88">
            <v>354.70909006658553</v>
          </cell>
        </row>
        <row r="89">
          <cell r="C89" t="str">
            <v>EPMSC SILVIA</v>
          </cell>
          <cell r="D89" t="str">
            <v>Carrera 3 # 4-52 Silvia</v>
          </cell>
          <cell r="E89">
            <v>3</v>
          </cell>
          <cell r="F89">
            <v>106.41272701997565</v>
          </cell>
          <cell r="G89">
            <v>8.513018161598044</v>
          </cell>
          <cell r="H89">
            <v>110.0176531691901</v>
          </cell>
          <cell r="I89">
            <v>3</v>
          </cell>
          <cell r="J89">
            <v>212.8254540399513</v>
          </cell>
        </row>
        <row r="90">
          <cell r="C90" t="str">
            <v>EPMSC TUMACO</v>
          </cell>
          <cell r="D90" t="str">
            <v>Kilometro 15 Via Buchelli</v>
          </cell>
          <cell r="E90">
            <v>3</v>
          </cell>
          <cell r="F90">
            <v>106.41272701997565</v>
          </cell>
          <cell r="G90">
            <v>8.513018161598044</v>
          </cell>
          <cell r="H90">
            <v>110.0176531691901</v>
          </cell>
          <cell r="I90">
            <v>3</v>
          </cell>
          <cell r="J90">
            <v>212.8254540399513</v>
          </cell>
        </row>
        <row r="91">
          <cell r="C91" t="str">
            <v>EPMSC TUQUERRES</v>
          </cell>
          <cell r="D91" t="str">
            <v>Cra 15 # 26-2010 B\ Las mercedes</v>
          </cell>
          <cell r="E91">
            <v>2</v>
          </cell>
          <cell r="F91">
            <v>70.941818013317103</v>
          </cell>
          <cell r="G91">
            <v>5.6753454410653621</v>
          </cell>
          <cell r="H91">
            <v>73.345102112793398</v>
          </cell>
          <cell r="I91">
            <v>2</v>
          </cell>
          <cell r="J91">
            <v>141.88363602663421</v>
          </cell>
        </row>
        <row r="92">
          <cell r="C92" t="str">
            <v>EPMSC-RM PASTO</v>
          </cell>
          <cell r="D92" t="str">
            <v>Carrera 24 # 21-23 San Juan de Pasto</v>
          </cell>
          <cell r="E92">
            <v>10</v>
          </cell>
          <cell r="F92">
            <v>354.70909006658553</v>
          </cell>
          <cell r="G92">
            <v>28.376727205326809</v>
          </cell>
          <cell r="H92">
            <v>366.72551056396696</v>
          </cell>
          <cell r="I92">
            <v>10</v>
          </cell>
          <cell r="J92">
            <v>709.41818013317106</v>
          </cell>
        </row>
        <row r="93">
          <cell r="C93" t="str">
            <v>RM POPAYAN</v>
          </cell>
          <cell r="D93" t="str">
            <v>Carrera 3 # 16-11 Barrio Alfonso Lopez</v>
          </cell>
          <cell r="E93">
            <v>4</v>
          </cell>
          <cell r="F93">
            <v>141.88363602663421</v>
          </cell>
          <cell r="G93">
            <v>11.350690882130724</v>
          </cell>
          <cell r="H93">
            <v>146.6902042255868</v>
          </cell>
          <cell r="I93">
            <v>4</v>
          </cell>
          <cell r="J93">
            <v>283.76727205326841</v>
          </cell>
        </row>
        <row r="94">
          <cell r="C94" t="str">
            <v>EPAMS GIRON</v>
          </cell>
          <cell r="D94" t="str">
            <v>Carretera A Zapatoca Km 14 Vereda Palogordo, Giron (Santander)</v>
          </cell>
          <cell r="E94">
            <v>14</v>
          </cell>
          <cell r="F94">
            <v>496.59272609321971</v>
          </cell>
          <cell r="G94">
            <v>39.727418087457536</v>
          </cell>
          <cell r="H94">
            <v>513.41571478955382</v>
          </cell>
          <cell r="I94">
            <v>14</v>
          </cell>
          <cell r="J94">
            <v>993.18545218643942</v>
          </cell>
        </row>
        <row r="95">
          <cell r="C95" t="str">
            <v>EPMS SAN GIL</v>
          </cell>
          <cell r="D95" t="str">
            <v>Carrera 12 #20 A 67, San Gil (Santander)</v>
          </cell>
          <cell r="E95">
            <v>5</v>
          </cell>
          <cell r="F95">
            <v>177.35454503329277</v>
          </cell>
          <cell r="G95">
            <v>14.188363602663404</v>
          </cell>
          <cell r="H95">
            <v>183.36275528198348</v>
          </cell>
          <cell r="I95">
            <v>5</v>
          </cell>
          <cell r="J95">
            <v>354.70909006658553</v>
          </cell>
        </row>
        <row r="96">
          <cell r="C96" t="str">
            <v>EPMSC AGUACHICA</v>
          </cell>
          <cell r="D96" t="str">
            <v>Calle 10 No.8-90, Aguachica (Cesar)</v>
          </cell>
          <cell r="E96">
            <v>4</v>
          </cell>
          <cell r="F96">
            <v>141.88363602663421</v>
          </cell>
          <cell r="G96">
            <v>11.350690882130724</v>
          </cell>
          <cell r="H96">
            <v>146.6902042255868</v>
          </cell>
          <cell r="I96">
            <v>4</v>
          </cell>
          <cell r="J96">
            <v>283.76727205326841</v>
          </cell>
        </row>
        <row r="97">
          <cell r="C97" t="str">
            <v>EPMSC ARAUCA</v>
          </cell>
          <cell r="D97" t="str">
            <v>Calle 17 #25 A 26, Arauca (Arauca)</v>
          </cell>
          <cell r="E97">
            <v>5</v>
          </cell>
          <cell r="F97">
            <v>177.35454503329277</v>
          </cell>
          <cell r="G97">
            <v>14.188363602663404</v>
          </cell>
          <cell r="H97">
            <v>183.36275528198348</v>
          </cell>
          <cell r="I97">
            <v>5</v>
          </cell>
          <cell r="J97">
            <v>354.70909006658553</v>
          </cell>
        </row>
        <row r="98">
          <cell r="C98" t="str">
            <v>EPMSC BARRANCABERMEJA</v>
          </cell>
          <cell r="D98" t="str">
            <v>Carrera 5ta. # 8 N 07,Barrancabermeja (Santander)</v>
          </cell>
          <cell r="E98">
            <v>5</v>
          </cell>
          <cell r="F98">
            <v>177.35454503329277</v>
          </cell>
          <cell r="G98">
            <v>14.188363602663404</v>
          </cell>
          <cell r="H98">
            <v>183.36275528198348</v>
          </cell>
          <cell r="I98">
            <v>5</v>
          </cell>
          <cell r="J98">
            <v>354.70909006658553</v>
          </cell>
        </row>
        <row r="99">
          <cell r="C99" t="str">
            <v>EPMSC MALAGA</v>
          </cell>
          <cell r="D99" t="str">
            <v>Carrera 9 #11-40, Malaga (Santander)</v>
          </cell>
          <cell r="E99">
            <v>2</v>
          </cell>
          <cell r="F99">
            <v>70.941818013317103</v>
          </cell>
          <cell r="G99">
            <v>5.6753454410653621</v>
          </cell>
          <cell r="H99">
            <v>73.345102112793398</v>
          </cell>
          <cell r="I99">
            <v>2</v>
          </cell>
          <cell r="J99">
            <v>141.88363602663421</v>
          </cell>
        </row>
        <row r="100">
          <cell r="C100" t="str">
            <v>EPMSC OCANA</v>
          </cell>
          <cell r="D100" t="str">
            <v>Carrera 16 # 4-34 B\ El tibet, Ocaña (Norte de Santander)</v>
          </cell>
          <cell r="E100">
            <v>5</v>
          </cell>
          <cell r="F100">
            <v>177.35454503329277</v>
          </cell>
          <cell r="G100">
            <v>14.188363602663404</v>
          </cell>
          <cell r="H100">
            <v>183.36275528198348</v>
          </cell>
          <cell r="I100">
            <v>5</v>
          </cell>
          <cell r="J100">
            <v>354.70909006658553</v>
          </cell>
        </row>
        <row r="101">
          <cell r="C101" t="str">
            <v>EPMSC PAMPLONA</v>
          </cell>
          <cell r="D101" t="str">
            <v>Avenida Santander #12-129, Pamplona (Norte de Santander)</v>
          </cell>
          <cell r="E101">
            <v>5</v>
          </cell>
          <cell r="F101">
            <v>177.35454503329277</v>
          </cell>
          <cell r="G101">
            <v>14.188363602663404</v>
          </cell>
          <cell r="H101">
            <v>183.36275528198348</v>
          </cell>
          <cell r="I101">
            <v>5</v>
          </cell>
          <cell r="J101">
            <v>354.70909006658553</v>
          </cell>
        </row>
        <row r="102">
          <cell r="C102" t="str">
            <v>EPMSC SOCORRO</v>
          </cell>
          <cell r="D102" t="str">
            <v>Via San Gil Socorro Kilometro 7, Socorro (Santander)</v>
          </cell>
          <cell r="E102">
            <v>6</v>
          </cell>
          <cell r="F102">
            <v>212.8254540399513</v>
          </cell>
          <cell r="G102">
            <v>17.026036323196088</v>
          </cell>
          <cell r="H102">
            <v>220.0353063383802</v>
          </cell>
          <cell r="I102">
            <v>6</v>
          </cell>
          <cell r="J102">
            <v>425.65090807990259</v>
          </cell>
        </row>
        <row r="103">
          <cell r="C103" t="str">
            <v>EPMSC VELEZ</v>
          </cell>
          <cell r="D103" t="str">
            <v>Carrera 4 Salida Chipata, Velez (Santander)</v>
          </cell>
          <cell r="E103">
            <v>5</v>
          </cell>
          <cell r="F103">
            <v>177.35454503329277</v>
          </cell>
          <cell r="G103">
            <v>14.188363602663404</v>
          </cell>
          <cell r="H103">
            <v>183.36275528198348</v>
          </cell>
          <cell r="I103">
            <v>5</v>
          </cell>
          <cell r="J103">
            <v>354.70909006658553</v>
          </cell>
        </row>
        <row r="104">
          <cell r="C104" t="str">
            <v>RM BUCARAMANGA</v>
          </cell>
          <cell r="D104" t="str">
            <v>Calle 45 Via Chimity, Bucaramanga (Santander)</v>
          </cell>
          <cell r="E104">
            <v>6</v>
          </cell>
          <cell r="F104">
            <v>212.8254540399513</v>
          </cell>
          <cell r="G104">
            <v>17.026036323196088</v>
          </cell>
          <cell r="H104">
            <v>220.0353063383802</v>
          </cell>
          <cell r="I104">
            <v>6</v>
          </cell>
          <cell r="J104">
            <v>425.65090807990259</v>
          </cell>
        </row>
        <row r="105">
          <cell r="C105" t="str">
            <v>CPMS BUCARAMANGA (ERE)</v>
          </cell>
          <cell r="D105" t="str">
            <v>Calle 45 #6-75, Bucaramanga (Santander)</v>
          </cell>
          <cell r="E105">
            <v>20</v>
          </cell>
          <cell r="F105">
            <v>709.41818013317106</v>
          </cell>
          <cell r="G105">
            <v>56.753454410653617</v>
          </cell>
          <cell r="H105">
            <v>733.45102112793393</v>
          </cell>
          <cell r="I105">
            <v>20</v>
          </cell>
          <cell r="J105">
            <v>1418.8363602663421</v>
          </cell>
        </row>
        <row r="106">
          <cell r="C106" t="str">
            <v>COMPLEJO CARCELARIO Y PENITENCIARIO METROPOLITANO DE CUCUTA</v>
          </cell>
          <cell r="D106" t="str">
            <v>Calle 6 # 9a-98 Via al Salado</v>
          </cell>
          <cell r="E106">
            <v>25</v>
          </cell>
          <cell r="F106">
            <v>886.77272516646383</v>
          </cell>
          <cell r="G106">
            <v>70.941818013317032</v>
          </cell>
          <cell r="H106">
            <v>916.81377640991752</v>
          </cell>
          <cell r="I106">
            <v>25</v>
          </cell>
          <cell r="J106">
            <v>1773.5454503329277</v>
          </cell>
        </row>
        <row r="107">
          <cell r="C107" t="str">
            <v>CPMS SAN VICENTE DE CHUCURI</v>
          </cell>
          <cell r="D107" t="str">
            <v>Calle 16 #17 B 26, San Vicente de Chucury (santander)</v>
          </cell>
          <cell r="E107">
            <v>2</v>
          </cell>
          <cell r="F107">
            <v>70.941818013317103</v>
          </cell>
          <cell r="G107">
            <v>5.6753454410653621</v>
          </cell>
          <cell r="H107">
            <v>73.345102112793398</v>
          </cell>
          <cell r="I107">
            <v>2</v>
          </cell>
          <cell r="J107">
            <v>141.88363602663421</v>
          </cell>
        </row>
        <row r="108">
          <cell r="C108" t="str">
            <v>COMPLEJO CARCELARIO  Y PENITENCIARIO  DE IBAGUE-PICALEÑA</v>
          </cell>
          <cell r="D108" t="str">
            <v>Carrera 45 Sur # 134-95 Barrio Picaleña</v>
          </cell>
          <cell r="E108">
            <v>32</v>
          </cell>
          <cell r="F108">
            <v>1135.0690882130737</v>
          </cell>
          <cell r="G108">
            <v>90.805527057045794</v>
          </cell>
          <cell r="H108">
            <v>1173.5216338046944</v>
          </cell>
          <cell r="I108">
            <v>32</v>
          </cell>
          <cell r="J108">
            <v>2270.1381764261473</v>
          </cell>
        </row>
        <row r="109">
          <cell r="C109" t="str">
            <v>EC ARMERO-GUAYABAL</v>
          </cell>
          <cell r="D109" t="str">
            <v xml:space="preserve">Carrera 6 # 6-23 Armero Guayabal </v>
          </cell>
          <cell r="E109">
            <v>2</v>
          </cell>
          <cell r="F109">
            <v>70.941818013317103</v>
          </cell>
          <cell r="G109">
            <v>5.6753454410653621</v>
          </cell>
          <cell r="H109">
            <v>73.345102112793398</v>
          </cell>
          <cell r="I109">
            <v>2</v>
          </cell>
          <cell r="J109">
            <v>141.88363602663421</v>
          </cell>
        </row>
        <row r="110">
          <cell r="C110" t="str">
            <v>EPAMS LA DORADA</v>
          </cell>
          <cell r="D110" t="str">
            <v>Barrio Las Ferias Dorada - Caldas</v>
          </cell>
          <cell r="E110">
            <v>13</v>
          </cell>
          <cell r="F110">
            <v>461.12181708656118</v>
          </cell>
          <cell r="G110">
            <v>36.889745366924856</v>
          </cell>
          <cell r="H110">
            <v>476.74316373315708</v>
          </cell>
          <cell r="I110">
            <v>13</v>
          </cell>
          <cell r="J110">
            <v>922.24363417312236</v>
          </cell>
        </row>
        <row r="111">
          <cell r="C111" t="str">
            <v>EPMSC AGUADAS</v>
          </cell>
          <cell r="D111" t="str">
            <v>Calle 4 # 8 - 20 Aguadas Caldas</v>
          </cell>
          <cell r="E111">
            <v>3</v>
          </cell>
          <cell r="F111">
            <v>106.41272701997565</v>
          </cell>
          <cell r="G111">
            <v>8.513018161598044</v>
          </cell>
          <cell r="H111">
            <v>110.0176531691901</v>
          </cell>
          <cell r="I111">
            <v>3</v>
          </cell>
          <cell r="J111">
            <v>212.8254540399513</v>
          </cell>
        </row>
        <row r="112">
          <cell r="C112" t="str">
            <v>EPMSC ANSERMA</v>
          </cell>
          <cell r="D112" t="str">
            <v>Calle 3 # 3 - 42 Anserma Caldas</v>
          </cell>
          <cell r="E112">
            <v>5</v>
          </cell>
          <cell r="F112">
            <v>177.35454503329277</v>
          </cell>
          <cell r="G112">
            <v>14.188363602663404</v>
          </cell>
          <cell r="H112">
            <v>183.36275528198348</v>
          </cell>
          <cell r="I112">
            <v>5</v>
          </cell>
          <cell r="J112">
            <v>354.70909006658553</v>
          </cell>
        </row>
        <row r="113">
          <cell r="C113" t="str">
            <v>EPMSC ARMENIA</v>
          </cell>
          <cell r="D113" t="str">
            <v>Calle 50 # 21-97 Armenia</v>
          </cell>
          <cell r="E113">
            <v>6</v>
          </cell>
          <cell r="F113">
            <v>212.8254540399513</v>
          </cell>
          <cell r="G113">
            <v>17.026036323196088</v>
          </cell>
          <cell r="H113">
            <v>220.0353063383802</v>
          </cell>
          <cell r="I113">
            <v>6</v>
          </cell>
          <cell r="J113">
            <v>425.65090807990259</v>
          </cell>
        </row>
        <row r="114">
          <cell r="C114" t="str">
            <v>EPMSC CALARCA</v>
          </cell>
          <cell r="D114" t="str">
            <v>Kilometro 1 Via Valle Calarca Quindio</v>
          </cell>
          <cell r="E114">
            <v>8</v>
          </cell>
          <cell r="F114">
            <v>283.76727205326841</v>
          </cell>
          <cell r="G114">
            <v>22.701381764261448</v>
          </cell>
          <cell r="H114">
            <v>293.38040845117359</v>
          </cell>
          <cell r="I114">
            <v>8</v>
          </cell>
          <cell r="J114">
            <v>567.53454410653683</v>
          </cell>
        </row>
        <row r="115">
          <cell r="C115" t="str">
            <v>EPMSC FRESNO</v>
          </cell>
          <cell r="D115" t="str">
            <v>Calle 3 #  4-50 Fresno Tolima</v>
          </cell>
          <cell r="E115">
            <v>4</v>
          </cell>
          <cell r="F115">
            <v>141.88363602663421</v>
          </cell>
          <cell r="G115">
            <v>11.350690882130724</v>
          </cell>
          <cell r="H115">
            <v>146.6902042255868</v>
          </cell>
          <cell r="I115">
            <v>4</v>
          </cell>
          <cell r="J115">
            <v>283.76727205326841</v>
          </cell>
        </row>
        <row r="116">
          <cell r="C116" t="str">
            <v>EPMSC HONDA</v>
          </cell>
          <cell r="D116" t="str">
            <v>Via La Dorada Barrio Caracoli</v>
          </cell>
          <cell r="E116">
            <v>4</v>
          </cell>
          <cell r="F116">
            <v>141.88363602663421</v>
          </cell>
          <cell r="G116">
            <v>11.350690882130724</v>
          </cell>
          <cell r="H116">
            <v>146.6902042255868</v>
          </cell>
          <cell r="I116">
            <v>4</v>
          </cell>
          <cell r="J116">
            <v>283.76727205326841</v>
          </cell>
        </row>
        <row r="117">
          <cell r="C117" t="str">
            <v>EPMSC LIBANO</v>
          </cell>
          <cell r="D117" t="str">
            <v>Carrera 12 # 5-71 Libano Tolima</v>
          </cell>
          <cell r="E117">
            <v>4</v>
          </cell>
          <cell r="F117">
            <v>141.88363602663421</v>
          </cell>
          <cell r="G117">
            <v>11.350690882130724</v>
          </cell>
          <cell r="H117">
            <v>146.6902042255868</v>
          </cell>
          <cell r="I117">
            <v>4</v>
          </cell>
          <cell r="J117">
            <v>283.76727205326841</v>
          </cell>
        </row>
        <row r="118">
          <cell r="C118" t="str">
            <v>EPMSC PACORA</v>
          </cell>
          <cell r="D118" t="str">
            <v>Salida A Salamina Sector La Margarita</v>
          </cell>
          <cell r="E118">
            <v>2</v>
          </cell>
          <cell r="F118">
            <v>70.941818013317103</v>
          </cell>
          <cell r="G118">
            <v>5.6753454410653621</v>
          </cell>
          <cell r="H118">
            <v>73.345102112793398</v>
          </cell>
          <cell r="I118">
            <v>2</v>
          </cell>
          <cell r="J118">
            <v>141.88363602663421</v>
          </cell>
        </row>
        <row r="119">
          <cell r="C119" t="str">
            <v>EPMSC PENSILVANIA</v>
          </cell>
          <cell r="D119" t="str">
            <v>Kilometro 1 Via Manzanares</v>
          </cell>
          <cell r="E119">
            <v>2</v>
          </cell>
          <cell r="F119">
            <v>70.941818013317103</v>
          </cell>
          <cell r="G119">
            <v>5.6753454410653621</v>
          </cell>
          <cell r="H119">
            <v>73.345102112793398</v>
          </cell>
          <cell r="I119">
            <v>2</v>
          </cell>
          <cell r="J119">
            <v>141.88363602663421</v>
          </cell>
        </row>
        <row r="120">
          <cell r="C120" t="str">
            <v>EPMSC PEREIRA (ERE)</v>
          </cell>
          <cell r="D120" t="str">
            <v>Carrera 8 # 41-27 Pereira Risaralda</v>
          </cell>
          <cell r="E120">
            <v>9</v>
          </cell>
          <cell r="F120">
            <v>319.23818105992694</v>
          </cell>
          <cell r="G120">
            <v>25.539054484794129</v>
          </cell>
          <cell r="H120">
            <v>330.05295950757028</v>
          </cell>
          <cell r="I120">
            <v>9</v>
          </cell>
          <cell r="J120">
            <v>638.47636211985389</v>
          </cell>
        </row>
        <row r="121">
          <cell r="C121" t="str">
            <v>EPMSC PUERTO BOYACA</v>
          </cell>
          <cell r="D121" t="str">
            <v>Carrera 5 # 6B - 124</v>
          </cell>
          <cell r="E121">
            <v>3</v>
          </cell>
          <cell r="F121">
            <v>106.41272701997565</v>
          </cell>
          <cell r="G121">
            <v>8.513018161598044</v>
          </cell>
          <cell r="H121">
            <v>110.0176531691901</v>
          </cell>
          <cell r="I121">
            <v>3</v>
          </cell>
          <cell r="J121">
            <v>212.8254540399513</v>
          </cell>
        </row>
        <row r="122">
          <cell r="C122" t="str">
            <v>EPMSC RIOSUCIO</v>
          </cell>
          <cell r="D122" t="str">
            <v>Calle 6 # 8-14 Riosucio Caldas</v>
          </cell>
          <cell r="E122">
            <v>3</v>
          </cell>
          <cell r="F122">
            <v>106.41272701997565</v>
          </cell>
          <cell r="G122">
            <v>8.513018161598044</v>
          </cell>
          <cell r="H122">
            <v>110.0176531691901</v>
          </cell>
          <cell r="I122">
            <v>3</v>
          </cell>
          <cell r="J122">
            <v>212.8254540399513</v>
          </cell>
        </row>
        <row r="123">
          <cell r="C123" t="str">
            <v>EPMSC SALAMINA</v>
          </cell>
          <cell r="D123" t="str">
            <v>Kilometro 1 Via San Felix Caldas</v>
          </cell>
          <cell r="E123">
            <v>2</v>
          </cell>
          <cell r="F123">
            <v>70.941818013317103</v>
          </cell>
          <cell r="G123">
            <v>5.6753454410653621</v>
          </cell>
          <cell r="H123">
            <v>73.345102112793398</v>
          </cell>
          <cell r="I123">
            <v>2</v>
          </cell>
          <cell r="J123">
            <v>141.88363602663421</v>
          </cell>
        </row>
        <row r="124">
          <cell r="C124" t="str">
            <v>EPMSC SANTA ROSA DE CABAL</v>
          </cell>
          <cell r="D124" t="str">
            <v>Carrera 16 # 14-27 Santa Rosa de Cabal Risaralda</v>
          </cell>
          <cell r="E124">
            <v>5</v>
          </cell>
          <cell r="F124">
            <v>177.35454503329277</v>
          </cell>
          <cell r="G124">
            <v>14.188363602663404</v>
          </cell>
          <cell r="H124">
            <v>183.36275528198348</v>
          </cell>
          <cell r="I124">
            <v>5</v>
          </cell>
          <cell r="J124">
            <v>354.70909006658553</v>
          </cell>
        </row>
        <row r="125">
          <cell r="C125" t="str">
            <v>RM ARMENIA</v>
          </cell>
          <cell r="D125" t="str">
            <v>Calle 50 # 23-29 Armenia</v>
          </cell>
          <cell r="E125">
            <v>6</v>
          </cell>
          <cell r="F125">
            <v>212.8254540399513</v>
          </cell>
          <cell r="G125">
            <v>17.026036323196088</v>
          </cell>
          <cell r="H125">
            <v>220.0353063383802</v>
          </cell>
          <cell r="I125">
            <v>6</v>
          </cell>
          <cell r="J125">
            <v>425.65090807990259</v>
          </cell>
        </row>
        <row r="126">
          <cell r="C126" t="str">
            <v>RM PEREIRA</v>
          </cell>
          <cell r="D126" t="str">
            <v>Via La Badea Turin La Popa Pereira</v>
          </cell>
          <cell r="E126">
            <v>4</v>
          </cell>
          <cell r="F126">
            <v>141.88363602663421</v>
          </cell>
          <cell r="G126">
            <v>11.350690882130724</v>
          </cell>
          <cell r="H126">
            <v>146.6902042255868</v>
          </cell>
          <cell r="I126">
            <v>4</v>
          </cell>
          <cell r="J126">
            <v>283.76727205326841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D144"/>
  <sheetViews>
    <sheetView tabSelected="1" zoomScale="70" zoomScaleNormal="70" workbookViewId="0">
      <pane ySplit="3" topLeftCell="A4" activePane="bottomLeft" state="frozen"/>
      <selection pane="bottomLeft" activeCell="AD103" sqref="AD103"/>
    </sheetView>
  </sheetViews>
  <sheetFormatPr baseColWidth="10" defaultRowHeight="15" x14ac:dyDescent="0.25"/>
  <cols>
    <col min="1" max="1" width="12.5703125" style="34" customWidth="1"/>
    <col min="2" max="2" width="36.28515625" customWidth="1"/>
    <col min="3" max="3" width="27.28515625" customWidth="1"/>
    <col min="4" max="4" width="20.85546875" customWidth="1"/>
    <col min="5" max="5" width="33.42578125" customWidth="1"/>
    <col min="6" max="6" width="15" style="23" customWidth="1"/>
    <col min="7" max="8" width="14.7109375" style="24" customWidth="1"/>
    <col min="9" max="9" width="20" style="24" customWidth="1"/>
    <col min="10" max="11" width="17.7109375" style="25" customWidth="1"/>
    <col min="12" max="12" width="21.7109375" style="25" customWidth="1"/>
    <col min="13" max="13" width="16.5703125" style="23" customWidth="1"/>
    <col min="14" max="14" width="17" style="23" customWidth="1"/>
    <col min="15" max="15" width="21.7109375" style="23" customWidth="1"/>
    <col min="16" max="16" width="21.140625" style="23" customWidth="1"/>
    <col min="17" max="17" width="16.42578125" style="23" customWidth="1"/>
    <col min="18" max="18" width="21.28515625" style="23" customWidth="1"/>
    <col min="19" max="20" width="14.7109375" customWidth="1"/>
    <col min="21" max="21" width="17.42578125" customWidth="1"/>
    <col min="22" max="22" width="13.7109375" customWidth="1"/>
    <col min="23" max="23" width="12.42578125" bestFit="1" customWidth="1"/>
    <col min="24" max="24" width="14.28515625" bestFit="1" customWidth="1"/>
    <col min="25" max="25" width="16" bestFit="1" customWidth="1"/>
    <col min="26" max="26" width="12.42578125" bestFit="1" customWidth="1"/>
    <col min="27" max="27" width="14.28515625" bestFit="1" customWidth="1"/>
    <col min="28" max="28" width="19.5703125" customWidth="1"/>
    <col min="29" max="29" width="16" customWidth="1"/>
    <col min="30" max="30" width="19.5703125" customWidth="1"/>
  </cols>
  <sheetData>
    <row r="2" spans="1:30" ht="24" customHeight="1" x14ac:dyDescent="0.25">
      <c r="A2" s="32"/>
      <c r="B2" s="26"/>
      <c r="C2" s="26"/>
      <c r="D2" s="26"/>
      <c r="E2" s="26"/>
      <c r="F2" s="26"/>
      <c r="G2" s="27" t="s">
        <v>432</v>
      </c>
      <c r="H2" s="27"/>
      <c r="I2" s="27"/>
      <c r="J2" s="27" t="s">
        <v>431</v>
      </c>
      <c r="K2" s="27"/>
      <c r="L2" s="27"/>
      <c r="M2" s="27" t="s">
        <v>416</v>
      </c>
      <c r="N2" s="27"/>
      <c r="O2" s="27"/>
      <c r="P2" s="27" t="s">
        <v>436</v>
      </c>
      <c r="Q2" s="27"/>
      <c r="R2" s="27"/>
      <c r="S2" s="27" t="s">
        <v>415</v>
      </c>
      <c r="T2" s="27"/>
      <c r="U2" s="27"/>
      <c r="V2" s="27" t="s">
        <v>305</v>
      </c>
      <c r="W2" s="27"/>
      <c r="X2" s="27"/>
      <c r="Y2" s="27" t="s">
        <v>414</v>
      </c>
      <c r="Z2" s="27"/>
      <c r="AA2" s="27"/>
      <c r="AB2" s="27" t="s">
        <v>446</v>
      </c>
      <c r="AC2" s="27"/>
      <c r="AD2" s="27"/>
    </row>
    <row r="3" spans="1:30" ht="78" customHeight="1" x14ac:dyDescent="0.25">
      <c r="A3" s="31" t="s">
        <v>438</v>
      </c>
      <c r="B3" s="1" t="s">
        <v>0</v>
      </c>
      <c r="C3" s="1" t="s">
        <v>1</v>
      </c>
      <c r="D3" s="1" t="s">
        <v>2</v>
      </c>
      <c r="E3" s="1" t="s">
        <v>437</v>
      </c>
      <c r="F3" s="1" t="s">
        <v>417</v>
      </c>
      <c r="G3" s="2" t="s">
        <v>428</v>
      </c>
      <c r="H3" s="2" t="s">
        <v>429</v>
      </c>
      <c r="I3" s="2" t="s">
        <v>418</v>
      </c>
      <c r="J3" s="3" t="s">
        <v>419</v>
      </c>
      <c r="K3" s="2" t="s">
        <v>430</v>
      </c>
      <c r="L3" s="2" t="s">
        <v>420</v>
      </c>
      <c r="M3" s="2" t="s">
        <v>433</v>
      </c>
      <c r="N3" s="2" t="s">
        <v>304</v>
      </c>
      <c r="O3" s="2" t="s">
        <v>421</v>
      </c>
      <c r="P3" s="4" t="s">
        <v>434</v>
      </c>
      <c r="Q3" s="2" t="s">
        <v>304</v>
      </c>
      <c r="R3" s="2" t="s">
        <v>435</v>
      </c>
      <c r="S3" s="36" t="s">
        <v>439</v>
      </c>
      <c r="T3" s="37" t="s">
        <v>304</v>
      </c>
      <c r="U3" s="37" t="s">
        <v>435</v>
      </c>
      <c r="V3" s="36" t="s">
        <v>440</v>
      </c>
      <c r="W3" s="37" t="s">
        <v>304</v>
      </c>
      <c r="X3" s="37" t="s">
        <v>441</v>
      </c>
      <c r="Y3" s="36" t="s">
        <v>442</v>
      </c>
      <c r="Z3" s="37" t="s">
        <v>304</v>
      </c>
      <c r="AA3" s="37" t="s">
        <v>443</v>
      </c>
      <c r="AB3" s="36" t="s">
        <v>444</v>
      </c>
      <c r="AC3" s="37" t="s">
        <v>304</v>
      </c>
      <c r="AD3" s="37" t="s">
        <v>445</v>
      </c>
    </row>
    <row r="4" spans="1:30" x14ac:dyDescent="0.25">
      <c r="A4" s="33">
        <v>130</v>
      </c>
      <c r="B4" s="29" t="s">
        <v>6</v>
      </c>
      <c r="C4" s="5" t="s">
        <v>7</v>
      </c>
      <c r="D4" s="5" t="s">
        <v>8</v>
      </c>
      <c r="E4" s="5" t="s">
        <v>340</v>
      </c>
      <c r="F4" s="6">
        <v>847</v>
      </c>
      <c r="G4" s="7">
        <v>153</v>
      </c>
      <c r="H4" s="8"/>
      <c r="I4" s="9">
        <f>G4*H4</f>
        <v>0</v>
      </c>
      <c r="J4" s="10">
        <v>178</v>
      </c>
      <c r="K4" s="11"/>
      <c r="L4" s="12">
        <f>J4*K4</f>
        <v>0</v>
      </c>
      <c r="M4" s="39">
        <v>540</v>
      </c>
      <c r="N4" s="39"/>
      <c r="O4" s="39">
        <f>M4*N4</f>
        <v>0</v>
      </c>
      <c r="P4" s="40">
        <v>3352</v>
      </c>
      <c r="Q4" s="40"/>
      <c r="R4" s="40">
        <f t="shared" ref="R4:R67" si="0">P4*Q4</f>
        <v>0</v>
      </c>
      <c r="S4" s="41">
        <v>16</v>
      </c>
      <c r="T4" s="42"/>
      <c r="U4" s="42">
        <f>S4*T4</f>
        <v>0</v>
      </c>
      <c r="V4" s="43">
        <v>586.76081690234719</v>
      </c>
      <c r="W4" s="43"/>
      <c r="X4" s="43">
        <f>V4*W4</f>
        <v>0</v>
      </c>
      <c r="Y4" s="44">
        <f>VLOOKUP(B4,'[1]EPP POR OPS Ajustada'!$C$2:$J$126,8,FALSE)</f>
        <v>1135.0690882130737</v>
      </c>
      <c r="Z4" s="44"/>
      <c r="AA4" s="44">
        <f>Y4*Z4</f>
        <v>0</v>
      </c>
      <c r="AB4" s="45">
        <f>VLOOKUP(B4,'[1]EPP POR OPS Ajustada'!$C$2:$G$126,5,FALSE)</f>
        <v>45.402763528522897</v>
      </c>
      <c r="AC4" s="45"/>
      <c r="AD4" s="45">
        <f>AB4*AC4</f>
        <v>0</v>
      </c>
    </row>
    <row r="5" spans="1:30" ht="39" x14ac:dyDescent="0.25">
      <c r="A5" s="33">
        <v>113</v>
      </c>
      <c r="B5" s="29" t="s">
        <v>39</v>
      </c>
      <c r="C5" s="5" t="s">
        <v>40</v>
      </c>
      <c r="D5" s="5" t="s">
        <v>392</v>
      </c>
      <c r="E5" s="5" t="s">
        <v>329</v>
      </c>
      <c r="F5" s="6">
        <v>8077</v>
      </c>
      <c r="G5" s="7">
        <v>1454</v>
      </c>
      <c r="H5" s="8"/>
      <c r="I5" s="9">
        <f t="shared" ref="I5:I68" si="1">G5*H5</f>
        <v>0</v>
      </c>
      <c r="J5" s="10">
        <v>1697</v>
      </c>
      <c r="K5" s="11"/>
      <c r="L5" s="12">
        <f t="shared" ref="L5:L68" si="2">J5*K5</f>
        <v>0</v>
      </c>
      <c r="M5" s="39">
        <v>7860</v>
      </c>
      <c r="N5" s="39"/>
      <c r="O5" s="39">
        <f t="shared" ref="O5:O68" si="3">M5*N5</f>
        <v>0</v>
      </c>
      <c r="P5" s="40">
        <v>31784</v>
      </c>
      <c r="Q5" s="40"/>
      <c r="R5" s="40">
        <f t="shared" si="0"/>
        <v>0</v>
      </c>
      <c r="S5" s="41">
        <v>31</v>
      </c>
      <c r="T5" s="42"/>
      <c r="U5" s="42">
        <f t="shared" ref="U5:U68" si="4">S5*T5</f>
        <v>0</v>
      </c>
      <c r="V5" s="43">
        <v>1136.8490827482976</v>
      </c>
      <c r="W5" s="43"/>
      <c r="X5" s="43">
        <f t="shared" ref="X5:X68" si="5">V5*W5</f>
        <v>0</v>
      </c>
      <c r="Y5" s="44">
        <f>VLOOKUP(B5,'[1]EPP POR OPS Ajustada'!$C$2:$J$126,8,FALSE)</f>
        <v>2199.1963584128303</v>
      </c>
      <c r="Z5" s="44"/>
      <c r="AA5" s="44">
        <f t="shared" ref="AA5:AA68" si="6">Y5*Z5</f>
        <v>0</v>
      </c>
      <c r="AB5" s="45">
        <f>VLOOKUP(B5,'[1]EPP POR OPS Ajustada'!$C$2:$G$126,5,FALSE)</f>
        <v>87.967854336513113</v>
      </c>
      <c r="AC5" s="45"/>
      <c r="AD5" s="45">
        <f t="shared" ref="AD5:AD68" si="7">AB5*AC5</f>
        <v>0</v>
      </c>
    </row>
    <row r="6" spans="1:30" x14ac:dyDescent="0.25">
      <c r="A6" s="33">
        <v>104</v>
      </c>
      <c r="B6" s="29" t="s">
        <v>26</v>
      </c>
      <c r="C6" s="5" t="s">
        <v>24</v>
      </c>
      <c r="D6" s="5" t="s">
        <v>391</v>
      </c>
      <c r="E6" s="5" t="s">
        <v>322</v>
      </c>
      <c r="F6" s="6">
        <v>429</v>
      </c>
      <c r="G6" s="7">
        <v>78</v>
      </c>
      <c r="H6" s="8"/>
      <c r="I6" s="9">
        <f t="shared" si="1"/>
        <v>0</v>
      </c>
      <c r="J6" s="10">
        <v>91</v>
      </c>
      <c r="K6" s="11"/>
      <c r="L6" s="12">
        <f t="shared" si="2"/>
        <v>0</v>
      </c>
      <c r="M6" s="39">
        <v>5148</v>
      </c>
      <c r="N6" s="39"/>
      <c r="O6" s="39">
        <f t="shared" si="3"/>
        <v>0</v>
      </c>
      <c r="P6" s="40">
        <v>0</v>
      </c>
      <c r="Q6" s="40"/>
      <c r="R6" s="40">
        <f t="shared" si="0"/>
        <v>0</v>
      </c>
      <c r="S6" s="41">
        <v>4</v>
      </c>
      <c r="T6" s="42"/>
      <c r="U6" s="42">
        <f t="shared" si="4"/>
        <v>0</v>
      </c>
      <c r="V6" s="43">
        <v>146.6902042255868</v>
      </c>
      <c r="W6" s="43"/>
      <c r="X6" s="43">
        <f t="shared" si="5"/>
        <v>0</v>
      </c>
      <c r="Y6" s="44">
        <f>VLOOKUP(B6,'[1]EPP POR OPS Ajustada'!$C$2:$J$126,8,FALSE)</f>
        <v>283.76727205326841</v>
      </c>
      <c r="Z6" s="44"/>
      <c r="AA6" s="44">
        <f t="shared" si="6"/>
        <v>0</v>
      </c>
      <c r="AB6" s="45">
        <f>VLOOKUP(B6,'[1]EPP POR OPS Ajustada'!$C$2:$G$126,5,FALSE)</f>
        <v>11.350690882130724</v>
      </c>
      <c r="AC6" s="45"/>
      <c r="AD6" s="45">
        <f t="shared" si="7"/>
        <v>0</v>
      </c>
    </row>
    <row r="7" spans="1:30" x14ac:dyDescent="0.25">
      <c r="A7" s="33">
        <v>145</v>
      </c>
      <c r="B7" s="29" t="s">
        <v>78</v>
      </c>
      <c r="C7" s="5" t="s">
        <v>62</v>
      </c>
      <c r="D7" s="5" t="s">
        <v>79</v>
      </c>
      <c r="E7" s="5" t="s">
        <v>80</v>
      </c>
      <c r="F7" s="6">
        <v>840</v>
      </c>
      <c r="G7" s="7">
        <v>152</v>
      </c>
      <c r="H7" s="8"/>
      <c r="I7" s="9">
        <f t="shared" si="1"/>
        <v>0</v>
      </c>
      <c r="J7" s="10">
        <v>177</v>
      </c>
      <c r="K7" s="11"/>
      <c r="L7" s="12">
        <f t="shared" si="2"/>
        <v>0</v>
      </c>
      <c r="M7" s="39">
        <v>60</v>
      </c>
      <c r="N7" s="39"/>
      <c r="O7" s="39">
        <f t="shared" si="3"/>
        <v>0</v>
      </c>
      <c r="P7" s="40">
        <v>3356</v>
      </c>
      <c r="Q7" s="40"/>
      <c r="R7" s="40">
        <f t="shared" si="0"/>
        <v>0</v>
      </c>
      <c r="S7" s="41">
        <v>13</v>
      </c>
      <c r="T7" s="42"/>
      <c r="U7" s="42">
        <f t="shared" si="4"/>
        <v>0</v>
      </c>
      <c r="V7" s="43">
        <v>476.74316373315708</v>
      </c>
      <c r="W7" s="43"/>
      <c r="X7" s="43">
        <f t="shared" si="5"/>
        <v>0</v>
      </c>
      <c r="Y7" s="44">
        <f>VLOOKUP(B7,'[1]EPP POR OPS Ajustada'!$C$2:$J$126,8,FALSE)</f>
        <v>922.24363417312236</v>
      </c>
      <c r="Z7" s="44"/>
      <c r="AA7" s="44">
        <f t="shared" si="6"/>
        <v>0</v>
      </c>
      <c r="AB7" s="45">
        <f>VLOOKUP(B7,'[1]EPP POR OPS Ajustada'!$C$2:$G$126,5,FALSE)</f>
        <v>36.889745366924856</v>
      </c>
      <c r="AC7" s="45"/>
      <c r="AD7" s="45">
        <f t="shared" si="7"/>
        <v>0</v>
      </c>
    </row>
    <row r="8" spans="1:30" x14ac:dyDescent="0.25">
      <c r="A8" s="33">
        <v>114</v>
      </c>
      <c r="B8" s="29" t="s">
        <v>41</v>
      </c>
      <c r="C8" s="5" t="s">
        <v>40</v>
      </c>
      <c r="D8" s="5" t="s">
        <v>392</v>
      </c>
      <c r="E8" s="5" t="s">
        <v>330</v>
      </c>
      <c r="F8" s="6">
        <v>4291</v>
      </c>
      <c r="G8" s="7">
        <v>773</v>
      </c>
      <c r="H8" s="8"/>
      <c r="I8" s="9">
        <f t="shared" si="1"/>
        <v>0</v>
      </c>
      <c r="J8" s="10">
        <v>902</v>
      </c>
      <c r="K8" s="11"/>
      <c r="L8" s="12">
        <f t="shared" si="2"/>
        <v>0</v>
      </c>
      <c r="M8" s="39">
        <v>28500</v>
      </c>
      <c r="N8" s="39"/>
      <c r="O8" s="39">
        <f t="shared" si="3"/>
        <v>0</v>
      </c>
      <c r="P8" s="40">
        <v>15264</v>
      </c>
      <c r="Q8" s="40"/>
      <c r="R8" s="40">
        <f t="shared" si="0"/>
        <v>0</v>
      </c>
      <c r="S8" s="41">
        <v>25</v>
      </c>
      <c r="T8" s="42"/>
      <c r="U8" s="42">
        <f t="shared" si="4"/>
        <v>0</v>
      </c>
      <c r="V8" s="43">
        <v>916.81377640991752</v>
      </c>
      <c r="W8" s="43"/>
      <c r="X8" s="43">
        <f t="shared" si="5"/>
        <v>0</v>
      </c>
      <c r="Y8" s="44">
        <f>VLOOKUP(B8,'[1]EPP POR OPS Ajustada'!$C$2:$J$126,8,FALSE)</f>
        <v>1773.5454503329277</v>
      </c>
      <c r="Z8" s="44"/>
      <c r="AA8" s="44">
        <f t="shared" si="6"/>
        <v>0</v>
      </c>
      <c r="AB8" s="45">
        <f>VLOOKUP(B8,'[1]EPP POR OPS Ajustada'!$C$2:$G$126,5,FALSE)</f>
        <v>70.941818013317032</v>
      </c>
      <c r="AC8" s="45"/>
      <c r="AD8" s="45">
        <f t="shared" si="7"/>
        <v>0</v>
      </c>
    </row>
    <row r="9" spans="1:30" x14ac:dyDescent="0.25">
      <c r="A9" s="33">
        <v>157</v>
      </c>
      <c r="B9" s="29" t="s">
        <v>21</v>
      </c>
      <c r="C9" s="5" t="s">
        <v>10</v>
      </c>
      <c r="D9" s="5" t="s">
        <v>11</v>
      </c>
      <c r="E9" s="5" t="s">
        <v>22</v>
      </c>
      <c r="F9" s="6">
        <v>1322</v>
      </c>
      <c r="G9" s="7">
        <v>238</v>
      </c>
      <c r="H9" s="8"/>
      <c r="I9" s="9">
        <f t="shared" si="1"/>
        <v>0</v>
      </c>
      <c r="J9" s="10">
        <v>278</v>
      </c>
      <c r="K9" s="11"/>
      <c r="L9" s="12">
        <f t="shared" si="2"/>
        <v>0</v>
      </c>
      <c r="M9" s="39">
        <v>60</v>
      </c>
      <c r="N9" s="39"/>
      <c r="O9" s="39">
        <f t="shared" si="3"/>
        <v>0</v>
      </c>
      <c r="P9" s="40">
        <v>5284</v>
      </c>
      <c r="Q9" s="40"/>
      <c r="R9" s="40">
        <f t="shared" si="0"/>
        <v>0</v>
      </c>
      <c r="S9" s="41">
        <v>16</v>
      </c>
      <c r="T9" s="42"/>
      <c r="U9" s="42">
        <f t="shared" si="4"/>
        <v>0</v>
      </c>
      <c r="V9" s="43">
        <v>586.76081690234719</v>
      </c>
      <c r="W9" s="43"/>
      <c r="X9" s="43">
        <f t="shared" si="5"/>
        <v>0</v>
      </c>
      <c r="Y9" s="44">
        <f>VLOOKUP(B9,'[1]EPP POR OPS Ajustada'!$C$2:$J$126,8,FALSE)</f>
        <v>1135.0690882130737</v>
      </c>
      <c r="Z9" s="44"/>
      <c r="AA9" s="44">
        <f t="shared" si="6"/>
        <v>0</v>
      </c>
      <c r="AB9" s="45">
        <f>VLOOKUP(B9,'[1]EPP POR OPS Ajustada'!$C$2:$G$126,5,FALSE)</f>
        <v>45.402763528522897</v>
      </c>
      <c r="AC9" s="45"/>
      <c r="AD9" s="45">
        <f t="shared" si="7"/>
        <v>0</v>
      </c>
    </row>
    <row r="10" spans="1:30" x14ac:dyDescent="0.25">
      <c r="A10" s="33">
        <v>150</v>
      </c>
      <c r="B10" s="29" t="s">
        <v>84</v>
      </c>
      <c r="C10" s="5" t="s">
        <v>24</v>
      </c>
      <c r="D10" s="5" t="s">
        <v>85</v>
      </c>
      <c r="E10" s="5" t="s">
        <v>353</v>
      </c>
      <c r="F10" s="6">
        <v>3997</v>
      </c>
      <c r="G10" s="7">
        <v>720</v>
      </c>
      <c r="H10" s="8"/>
      <c r="I10" s="9">
        <f t="shared" si="1"/>
        <v>0</v>
      </c>
      <c r="J10" s="10">
        <v>840</v>
      </c>
      <c r="K10" s="11"/>
      <c r="L10" s="12">
        <f t="shared" si="2"/>
        <v>0</v>
      </c>
      <c r="M10" s="39">
        <v>1860</v>
      </c>
      <c r="N10" s="39"/>
      <c r="O10" s="39">
        <f t="shared" si="3"/>
        <v>0</v>
      </c>
      <c r="P10" s="40">
        <v>15864</v>
      </c>
      <c r="Q10" s="40"/>
      <c r="R10" s="40">
        <f t="shared" si="0"/>
        <v>0</v>
      </c>
      <c r="S10" s="41">
        <v>21</v>
      </c>
      <c r="T10" s="42"/>
      <c r="U10" s="42">
        <f t="shared" si="4"/>
        <v>0</v>
      </c>
      <c r="V10" s="43">
        <v>770.12357218433067</v>
      </c>
      <c r="W10" s="43"/>
      <c r="X10" s="43">
        <f t="shared" si="5"/>
        <v>0</v>
      </c>
      <c r="Y10" s="44">
        <f>VLOOKUP(B10,'[1]EPP POR OPS Ajustada'!$C$2:$J$126,8,FALSE)</f>
        <v>1489.7781782796592</v>
      </c>
      <c r="Z10" s="44"/>
      <c r="AA10" s="44">
        <f t="shared" si="6"/>
        <v>0</v>
      </c>
      <c r="AB10" s="45">
        <f>VLOOKUP(B10,'[1]EPP POR OPS Ajustada'!$C$2:$G$126,5,FALSE)</f>
        <v>59.591127131186305</v>
      </c>
      <c r="AC10" s="45"/>
      <c r="AD10" s="45">
        <f t="shared" si="7"/>
        <v>0</v>
      </c>
    </row>
    <row r="11" spans="1:30" x14ac:dyDescent="0.25">
      <c r="A11" s="33">
        <v>158</v>
      </c>
      <c r="B11" s="29" t="s">
        <v>86</v>
      </c>
      <c r="C11" s="5" t="s">
        <v>62</v>
      </c>
      <c r="D11" s="5" t="s">
        <v>87</v>
      </c>
      <c r="E11" s="5" t="s">
        <v>357</v>
      </c>
      <c r="F11" s="6">
        <v>103</v>
      </c>
      <c r="G11" s="7">
        <v>19</v>
      </c>
      <c r="H11" s="8"/>
      <c r="I11" s="9">
        <f t="shared" si="1"/>
        <v>0</v>
      </c>
      <c r="J11" s="10">
        <v>22</v>
      </c>
      <c r="K11" s="11"/>
      <c r="L11" s="12">
        <f t="shared" si="2"/>
        <v>0</v>
      </c>
      <c r="M11" s="39">
        <v>1236</v>
      </c>
      <c r="N11" s="39"/>
      <c r="O11" s="39">
        <f t="shared" si="3"/>
        <v>0</v>
      </c>
      <c r="P11" s="40">
        <v>0</v>
      </c>
      <c r="Q11" s="40"/>
      <c r="R11" s="40">
        <f t="shared" si="0"/>
        <v>0</v>
      </c>
      <c r="S11" s="41">
        <v>2</v>
      </c>
      <c r="T11" s="42"/>
      <c r="U11" s="42">
        <f t="shared" si="4"/>
        <v>0</v>
      </c>
      <c r="V11" s="43">
        <v>73.345102112793398</v>
      </c>
      <c r="W11" s="43"/>
      <c r="X11" s="43">
        <f t="shared" si="5"/>
        <v>0</v>
      </c>
      <c r="Y11" s="44">
        <f>VLOOKUP(B11,'[1]EPP POR OPS Ajustada'!$C$2:$J$126,8,FALSE)</f>
        <v>141.88363602663421</v>
      </c>
      <c r="Z11" s="44"/>
      <c r="AA11" s="44">
        <f t="shared" si="6"/>
        <v>0</v>
      </c>
      <c r="AB11" s="45">
        <f>VLOOKUP(B11,'[1]EPP POR OPS Ajustada'!$C$2:$G$126,5,FALSE)</f>
        <v>5.6753454410653621</v>
      </c>
      <c r="AC11" s="45"/>
      <c r="AD11" s="45">
        <f t="shared" si="7"/>
        <v>0</v>
      </c>
    </row>
    <row r="12" spans="1:30" x14ac:dyDescent="0.25">
      <c r="A12" s="33">
        <v>156</v>
      </c>
      <c r="B12" s="29" t="s">
        <v>18</v>
      </c>
      <c r="C12" s="5" t="s">
        <v>19</v>
      </c>
      <c r="D12" s="5" t="s">
        <v>20</v>
      </c>
      <c r="E12" s="5" t="s">
        <v>356</v>
      </c>
      <c r="F12" s="6">
        <v>2638</v>
      </c>
      <c r="G12" s="7">
        <v>475</v>
      </c>
      <c r="H12" s="8"/>
      <c r="I12" s="9">
        <f t="shared" si="1"/>
        <v>0</v>
      </c>
      <c r="J12" s="10">
        <v>554</v>
      </c>
      <c r="K12" s="11"/>
      <c r="L12" s="12">
        <f t="shared" si="2"/>
        <v>0</v>
      </c>
      <c r="M12" s="39">
        <v>300</v>
      </c>
      <c r="N12" s="39"/>
      <c r="O12" s="39">
        <f t="shared" si="3"/>
        <v>0</v>
      </c>
      <c r="P12" s="40">
        <v>10532</v>
      </c>
      <c r="Q12" s="40"/>
      <c r="R12" s="40">
        <f t="shared" si="0"/>
        <v>0</v>
      </c>
      <c r="S12" s="41">
        <v>18</v>
      </c>
      <c r="T12" s="42"/>
      <c r="U12" s="42">
        <f t="shared" si="4"/>
        <v>0</v>
      </c>
      <c r="V12" s="43">
        <v>660.10591901514056</v>
      </c>
      <c r="W12" s="43"/>
      <c r="X12" s="43">
        <f t="shared" si="5"/>
        <v>0</v>
      </c>
      <c r="Y12" s="44">
        <f>VLOOKUP(B12,'[1]EPP POR OPS Ajustada'!$C$2:$J$126,8,FALSE)</f>
        <v>1276.9527242397078</v>
      </c>
      <c r="Z12" s="44"/>
      <c r="AA12" s="44">
        <f t="shared" si="6"/>
        <v>0</v>
      </c>
      <c r="AB12" s="45">
        <f>VLOOKUP(B12,'[1]EPP POR OPS Ajustada'!$C$2:$G$126,5,FALSE)</f>
        <v>51.078108969588257</v>
      </c>
      <c r="AC12" s="45"/>
      <c r="AD12" s="45">
        <f t="shared" si="7"/>
        <v>0</v>
      </c>
    </row>
    <row r="13" spans="1:30" x14ac:dyDescent="0.25">
      <c r="A13" s="33">
        <v>153</v>
      </c>
      <c r="B13" s="29" t="s">
        <v>16</v>
      </c>
      <c r="C13" s="5" t="s">
        <v>14</v>
      </c>
      <c r="D13" s="5" t="s">
        <v>17</v>
      </c>
      <c r="E13" s="5" t="s">
        <v>355</v>
      </c>
      <c r="F13" s="6">
        <v>974</v>
      </c>
      <c r="G13" s="7">
        <v>176</v>
      </c>
      <c r="H13" s="8"/>
      <c r="I13" s="9">
        <f t="shared" si="1"/>
        <v>0</v>
      </c>
      <c r="J13" s="10">
        <v>205</v>
      </c>
      <c r="K13" s="11"/>
      <c r="L13" s="12">
        <f t="shared" si="2"/>
        <v>0</v>
      </c>
      <c r="M13" s="39">
        <v>11688</v>
      </c>
      <c r="N13" s="39"/>
      <c r="O13" s="39">
        <f t="shared" si="3"/>
        <v>0</v>
      </c>
      <c r="P13" s="40">
        <v>0</v>
      </c>
      <c r="Q13" s="40"/>
      <c r="R13" s="40">
        <f t="shared" si="0"/>
        <v>0</v>
      </c>
      <c r="S13" s="41">
        <v>13</v>
      </c>
      <c r="T13" s="42"/>
      <c r="U13" s="42">
        <f t="shared" si="4"/>
        <v>0</v>
      </c>
      <c r="V13" s="43">
        <v>476.74316373315708</v>
      </c>
      <c r="W13" s="43"/>
      <c r="X13" s="43">
        <f t="shared" si="5"/>
        <v>0</v>
      </c>
      <c r="Y13" s="44">
        <f>VLOOKUP(B13,'[1]EPP POR OPS Ajustada'!$C$2:$J$126,8,FALSE)</f>
        <v>922.24363417312236</v>
      </c>
      <c r="Z13" s="44"/>
      <c r="AA13" s="44">
        <f t="shared" si="6"/>
        <v>0</v>
      </c>
      <c r="AB13" s="45">
        <f>VLOOKUP(B13,'[1]EPP POR OPS Ajustada'!$C$2:$G$126,5,FALSE)</f>
        <v>36.889745366924856</v>
      </c>
      <c r="AC13" s="45"/>
      <c r="AD13" s="45">
        <f t="shared" si="7"/>
        <v>0</v>
      </c>
    </row>
    <row r="14" spans="1:30" x14ac:dyDescent="0.25">
      <c r="A14" s="33">
        <v>110</v>
      </c>
      <c r="B14" s="29" t="s">
        <v>35</v>
      </c>
      <c r="C14" s="5" t="s">
        <v>24</v>
      </c>
      <c r="D14" s="5" t="s">
        <v>36</v>
      </c>
      <c r="E14" s="5" t="s">
        <v>327</v>
      </c>
      <c r="F14" s="6">
        <v>103</v>
      </c>
      <c r="G14" s="7">
        <v>19</v>
      </c>
      <c r="H14" s="8"/>
      <c r="I14" s="9">
        <f t="shared" si="1"/>
        <v>0</v>
      </c>
      <c r="J14" s="10">
        <v>22</v>
      </c>
      <c r="K14" s="11"/>
      <c r="L14" s="12">
        <f t="shared" si="2"/>
        <v>0</v>
      </c>
      <c r="M14" s="39">
        <v>1236</v>
      </c>
      <c r="N14" s="39"/>
      <c r="O14" s="39">
        <f t="shared" si="3"/>
        <v>0</v>
      </c>
      <c r="P14" s="40">
        <v>0</v>
      </c>
      <c r="Q14" s="40"/>
      <c r="R14" s="40">
        <f t="shared" si="0"/>
        <v>0</v>
      </c>
      <c r="S14" s="41">
        <v>3</v>
      </c>
      <c r="T14" s="42"/>
      <c r="U14" s="42">
        <f t="shared" si="4"/>
        <v>0</v>
      </c>
      <c r="V14" s="43">
        <v>110.0176531691901</v>
      </c>
      <c r="W14" s="43"/>
      <c r="X14" s="43">
        <f t="shared" si="5"/>
        <v>0</v>
      </c>
      <c r="Y14" s="44">
        <f>VLOOKUP(B14,'[1]EPP POR OPS Ajustada'!$C$2:$J$126,8,FALSE)</f>
        <v>212.8254540399513</v>
      </c>
      <c r="Z14" s="44"/>
      <c r="AA14" s="44">
        <f t="shared" si="6"/>
        <v>0</v>
      </c>
      <c r="AB14" s="45">
        <f>VLOOKUP(B14,'[1]EPP POR OPS Ajustada'!$C$2:$G$126,5,FALSE)</f>
        <v>8.513018161598044</v>
      </c>
      <c r="AC14" s="45"/>
      <c r="AD14" s="45">
        <f t="shared" si="7"/>
        <v>0</v>
      </c>
    </row>
    <row r="15" spans="1:30" x14ac:dyDescent="0.25">
      <c r="A15" s="33">
        <v>148</v>
      </c>
      <c r="B15" s="29" t="s">
        <v>12</v>
      </c>
      <c r="C15" s="5" t="s">
        <v>7</v>
      </c>
      <c r="D15" s="5" t="s">
        <v>8</v>
      </c>
      <c r="E15" s="5" t="s">
        <v>351</v>
      </c>
      <c r="F15" s="6">
        <v>2859</v>
      </c>
      <c r="G15" s="7">
        <v>515</v>
      </c>
      <c r="H15" s="8"/>
      <c r="I15" s="9">
        <f t="shared" si="1"/>
        <v>0</v>
      </c>
      <c r="J15" s="10">
        <v>601</v>
      </c>
      <c r="K15" s="11"/>
      <c r="L15" s="12">
        <f t="shared" si="2"/>
        <v>0</v>
      </c>
      <c r="M15" s="39">
        <v>1020</v>
      </c>
      <c r="N15" s="39"/>
      <c r="O15" s="39">
        <f t="shared" si="3"/>
        <v>0</v>
      </c>
      <c r="P15" s="40">
        <v>11368</v>
      </c>
      <c r="Q15" s="40"/>
      <c r="R15" s="40">
        <f t="shared" si="0"/>
        <v>0</v>
      </c>
      <c r="S15" s="41">
        <v>16</v>
      </c>
      <c r="T15" s="42"/>
      <c r="U15" s="42">
        <f t="shared" si="4"/>
        <v>0</v>
      </c>
      <c r="V15" s="43">
        <v>586.76081690234719</v>
      </c>
      <c r="W15" s="43"/>
      <c r="X15" s="43">
        <f t="shared" si="5"/>
        <v>0</v>
      </c>
      <c r="Y15" s="44">
        <f>VLOOKUP(B15,'[1]EPP POR OPS Ajustada'!$C$2:$J$126,8,FALSE)</f>
        <v>1135.0690882130737</v>
      </c>
      <c r="Z15" s="44"/>
      <c r="AA15" s="44">
        <f t="shared" si="6"/>
        <v>0</v>
      </c>
      <c r="AB15" s="45">
        <f>VLOOKUP(B15,'[1]EPP POR OPS Ajustada'!$C$2:$G$126,5,FALSE)</f>
        <v>45.402763528522897</v>
      </c>
      <c r="AC15" s="45"/>
      <c r="AD15" s="45">
        <f t="shared" si="7"/>
        <v>0</v>
      </c>
    </row>
    <row r="16" spans="1:30" x14ac:dyDescent="0.25">
      <c r="A16" s="33">
        <v>116</v>
      </c>
      <c r="B16" s="29" t="s">
        <v>42</v>
      </c>
      <c r="C16" s="5" t="s">
        <v>19</v>
      </c>
      <c r="D16" s="5" t="s">
        <v>43</v>
      </c>
      <c r="E16" s="5" t="s">
        <v>331</v>
      </c>
      <c r="F16" s="6">
        <v>119</v>
      </c>
      <c r="G16" s="7">
        <v>22</v>
      </c>
      <c r="H16" s="8"/>
      <c r="I16" s="9">
        <f t="shared" si="1"/>
        <v>0</v>
      </c>
      <c r="J16" s="10">
        <v>25</v>
      </c>
      <c r="K16" s="11"/>
      <c r="L16" s="12">
        <f t="shared" si="2"/>
        <v>0</v>
      </c>
      <c r="M16" s="39">
        <v>1427.9999999999998</v>
      </c>
      <c r="N16" s="39"/>
      <c r="O16" s="39">
        <f t="shared" si="3"/>
        <v>0</v>
      </c>
      <c r="P16" s="40">
        <v>0</v>
      </c>
      <c r="Q16" s="40"/>
      <c r="R16" s="40">
        <f t="shared" si="0"/>
        <v>0</v>
      </c>
      <c r="S16" s="41">
        <v>3</v>
      </c>
      <c r="T16" s="42"/>
      <c r="U16" s="42">
        <f t="shared" si="4"/>
        <v>0</v>
      </c>
      <c r="V16" s="43">
        <v>110.0176531691901</v>
      </c>
      <c r="W16" s="43"/>
      <c r="X16" s="43">
        <f t="shared" si="5"/>
        <v>0</v>
      </c>
      <c r="Y16" s="44">
        <f>VLOOKUP(B16,'[1]EPP POR OPS Ajustada'!$C$2:$J$126,8,FALSE)</f>
        <v>212.8254540399513</v>
      </c>
      <c r="Z16" s="44"/>
      <c r="AA16" s="44">
        <f t="shared" si="6"/>
        <v>0</v>
      </c>
      <c r="AB16" s="45">
        <f>VLOOKUP(B16,'[1]EPP POR OPS Ajustada'!$C$2:$G$126,5,FALSE)</f>
        <v>8.513018161598044</v>
      </c>
      <c r="AC16" s="45"/>
      <c r="AD16" s="45">
        <f t="shared" si="7"/>
        <v>0</v>
      </c>
    </row>
    <row r="17" spans="1:30" x14ac:dyDescent="0.25">
      <c r="A17" s="33">
        <v>144</v>
      </c>
      <c r="B17" s="29" t="s">
        <v>76</v>
      </c>
      <c r="C17" s="5" t="s">
        <v>62</v>
      </c>
      <c r="D17" s="5" t="s">
        <v>77</v>
      </c>
      <c r="E17" s="5" t="s">
        <v>349</v>
      </c>
      <c r="F17" s="6">
        <v>203</v>
      </c>
      <c r="G17" s="7">
        <v>37</v>
      </c>
      <c r="H17" s="8"/>
      <c r="I17" s="9">
        <f t="shared" si="1"/>
        <v>0</v>
      </c>
      <c r="J17" s="10">
        <v>43</v>
      </c>
      <c r="K17" s="11"/>
      <c r="L17" s="12">
        <f t="shared" si="2"/>
        <v>0</v>
      </c>
      <c r="M17" s="39">
        <v>2435.9999999999995</v>
      </c>
      <c r="N17" s="39"/>
      <c r="O17" s="39">
        <f t="shared" si="3"/>
        <v>0</v>
      </c>
      <c r="P17" s="40">
        <v>0</v>
      </c>
      <c r="Q17" s="40"/>
      <c r="R17" s="40">
        <f t="shared" si="0"/>
        <v>0</v>
      </c>
      <c r="S17" s="41">
        <v>4</v>
      </c>
      <c r="T17" s="42"/>
      <c r="U17" s="42">
        <f t="shared" si="4"/>
        <v>0</v>
      </c>
      <c r="V17" s="43">
        <v>146.6902042255868</v>
      </c>
      <c r="W17" s="43"/>
      <c r="X17" s="43">
        <f t="shared" si="5"/>
        <v>0</v>
      </c>
      <c r="Y17" s="44">
        <f>VLOOKUP(B17,'[1]EPP POR OPS Ajustada'!$C$2:$J$126,8,FALSE)</f>
        <v>283.76727205326841</v>
      </c>
      <c r="Z17" s="44"/>
      <c r="AA17" s="44">
        <f t="shared" si="6"/>
        <v>0</v>
      </c>
      <c r="AB17" s="45">
        <f>VLOOKUP(B17,'[1]EPP POR OPS Ajustada'!$C$2:$G$126,5,FALSE)</f>
        <v>11.350690882130724</v>
      </c>
      <c r="AC17" s="45"/>
      <c r="AD17" s="45">
        <f t="shared" si="7"/>
        <v>0</v>
      </c>
    </row>
    <row r="18" spans="1:30" x14ac:dyDescent="0.25">
      <c r="A18" s="33">
        <v>105</v>
      </c>
      <c r="B18" s="29" t="s">
        <v>27</v>
      </c>
      <c r="C18" s="5" t="s">
        <v>24</v>
      </c>
      <c r="D18" s="5" t="s">
        <v>28</v>
      </c>
      <c r="E18" s="5" t="s">
        <v>323</v>
      </c>
      <c r="F18" s="6">
        <v>260</v>
      </c>
      <c r="G18" s="7">
        <v>47</v>
      </c>
      <c r="H18" s="8"/>
      <c r="I18" s="9">
        <f t="shared" si="1"/>
        <v>0</v>
      </c>
      <c r="J18" s="10">
        <v>55</v>
      </c>
      <c r="K18" s="11"/>
      <c r="L18" s="12">
        <f t="shared" si="2"/>
        <v>0</v>
      </c>
      <c r="M18" s="39">
        <v>3120</v>
      </c>
      <c r="N18" s="39"/>
      <c r="O18" s="39">
        <f t="shared" si="3"/>
        <v>0</v>
      </c>
      <c r="P18" s="40">
        <v>0</v>
      </c>
      <c r="Q18" s="40"/>
      <c r="R18" s="40">
        <f t="shared" si="0"/>
        <v>0</v>
      </c>
      <c r="S18" s="41">
        <v>6</v>
      </c>
      <c r="T18" s="42"/>
      <c r="U18" s="42">
        <f t="shared" si="4"/>
        <v>0</v>
      </c>
      <c r="V18" s="43">
        <v>220.0353063383802</v>
      </c>
      <c r="W18" s="43"/>
      <c r="X18" s="43">
        <f t="shared" si="5"/>
        <v>0</v>
      </c>
      <c r="Y18" s="44">
        <f>VLOOKUP(B18,'[1]EPP POR OPS Ajustada'!$C$2:$J$126,8,FALSE)</f>
        <v>425.65090807990259</v>
      </c>
      <c r="Z18" s="44"/>
      <c r="AA18" s="44">
        <f t="shared" si="6"/>
        <v>0</v>
      </c>
      <c r="AB18" s="45">
        <f>VLOOKUP(B18,'[1]EPP POR OPS Ajustada'!$C$2:$G$126,5,FALSE)</f>
        <v>17.026036323196088</v>
      </c>
      <c r="AC18" s="45"/>
      <c r="AD18" s="45">
        <f t="shared" si="7"/>
        <v>0</v>
      </c>
    </row>
    <row r="19" spans="1:30" x14ac:dyDescent="0.25">
      <c r="A19" s="33">
        <v>143</v>
      </c>
      <c r="B19" s="29" t="s">
        <v>9</v>
      </c>
      <c r="C19" s="5" t="s">
        <v>10</v>
      </c>
      <c r="D19" s="5" t="s">
        <v>11</v>
      </c>
      <c r="E19" s="5" t="s">
        <v>348</v>
      </c>
      <c r="F19" s="6">
        <v>688</v>
      </c>
      <c r="G19" s="7">
        <v>124</v>
      </c>
      <c r="H19" s="8"/>
      <c r="I19" s="9">
        <f t="shared" si="1"/>
        <v>0</v>
      </c>
      <c r="J19" s="10">
        <v>145</v>
      </c>
      <c r="K19" s="11"/>
      <c r="L19" s="12">
        <f t="shared" si="2"/>
        <v>0</v>
      </c>
      <c r="M19" s="39">
        <v>4680</v>
      </c>
      <c r="N19" s="39"/>
      <c r="O19" s="39">
        <f t="shared" si="3"/>
        <v>0</v>
      </c>
      <c r="P19" s="40">
        <v>2440</v>
      </c>
      <c r="Q19" s="40"/>
      <c r="R19" s="40">
        <f t="shared" si="0"/>
        <v>0</v>
      </c>
      <c r="S19" s="41">
        <v>10</v>
      </c>
      <c r="T19" s="42"/>
      <c r="U19" s="42">
        <f t="shared" si="4"/>
        <v>0</v>
      </c>
      <c r="V19" s="43">
        <v>366.72551056396696</v>
      </c>
      <c r="W19" s="43"/>
      <c r="X19" s="43">
        <f t="shared" si="5"/>
        <v>0</v>
      </c>
      <c r="Y19" s="44">
        <f>VLOOKUP(B19,'[1]EPP POR OPS Ajustada'!$C$2:$J$126,8,FALSE)</f>
        <v>709.41818013317106</v>
      </c>
      <c r="Z19" s="44"/>
      <c r="AA19" s="44">
        <f t="shared" si="6"/>
        <v>0</v>
      </c>
      <c r="AB19" s="45">
        <f>VLOOKUP(B19,'[1]EPP POR OPS Ajustada'!$C$2:$G$126,5,FALSE)</f>
        <v>28.376727205326809</v>
      </c>
      <c r="AC19" s="45"/>
      <c r="AD19" s="45">
        <f t="shared" si="7"/>
        <v>0</v>
      </c>
    </row>
    <row r="20" spans="1:30" x14ac:dyDescent="0.25">
      <c r="A20" s="33">
        <v>140</v>
      </c>
      <c r="B20" s="29" t="s">
        <v>70</v>
      </c>
      <c r="C20" s="5" t="s">
        <v>67</v>
      </c>
      <c r="D20" s="5" t="s">
        <v>71</v>
      </c>
      <c r="E20" s="5" t="s">
        <v>345</v>
      </c>
      <c r="F20" s="6">
        <v>328</v>
      </c>
      <c r="G20" s="7">
        <v>60</v>
      </c>
      <c r="H20" s="8"/>
      <c r="I20" s="9">
        <f t="shared" si="1"/>
        <v>0</v>
      </c>
      <c r="J20" s="10">
        <v>69</v>
      </c>
      <c r="K20" s="11"/>
      <c r="L20" s="12">
        <f t="shared" si="2"/>
        <v>0</v>
      </c>
      <c r="M20" s="39">
        <v>3935.9999999999995</v>
      </c>
      <c r="N20" s="39"/>
      <c r="O20" s="39">
        <f t="shared" si="3"/>
        <v>0</v>
      </c>
      <c r="P20" s="40">
        <v>0</v>
      </c>
      <c r="Q20" s="40"/>
      <c r="R20" s="40">
        <f t="shared" si="0"/>
        <v>0</v>
      </c>
      <c r="S20" s="41">
        <v>3</v>
      </c>
      <c r="T20" s="42"/>
      <c r="U20" s="42">
        <f t="shared" si="4"/>
        <v>0</v>
      </c>
      <c r="V20" s="43">
        <v>110.0176531691901</v>
      </c>
      <c r="W20" s="43"/>
      <c r="X20" s="43">
        <f t="shared" si="5"/>
        <v>0</v>
      </c>
      <c r="Y20" s="44">
        <f>VLOOKUP(B20,'[1]EPP POR OPS Ajustada'!$C$2:$J$126,8,FALSE)</f>
        <v>212.8254540399513</v>
      </c>
      <c r="Z20" s="44"/>
      <c r="AA20" s="44">
        <f t="shared" si="6"/>
        <v>0</v>
      </c>
      <c r="AB20" s="45">
        <f>VLOOKUP(B20,'[1]EPP POR OPS Ajustada'!$C$2:$G$126,5,FALSE)</f>
        <v>8.513018161598044</v>
      </c>
      <c r="AC20" s="45"/>
      <c r="AD20" s="45">
        <f t="shared" si="7"/>
        <v>0</v>
      </c>
    </row>
    <row r="21" spans="1:30" x14ac:dyDescent="0.25">
      <c r="A21" s="33">
        <v>138</v>
      </c>
      <c r="B21" s="29" t="s">
        <v>64</v>
      </c>
      <c r="C21" s="5" t="s">
        <v>19</v>
      </c>
      <c r="D21" s="5" t="s">
        <v>65</v>
      </c>
      <c r="E21" s="5" t="s">
        <v>344</v>
      </c>
      <c r="F21" s="6">
        <v>745</v>
      </c>
      <c r="G21" s="7">
        <v>135</v>
      </c>
      <c r="H21" s="8"/>
      <c r="I21" s="9">
        <f t="shared" si="1"/>
        <v>0</v>
      </c>
      <c r="J21" s="10">
        <v>157</v>
      </c>
      <c r="K21" s="11"/>
      <c r="L21" s="12">
        <f t="shared" si="2"/>
        <v>0</v>
      </c>
      <c r="M21" s="39">
        <v>300</v>
      </c>
      <c r="N21" s="39"/>
      <c r="O21" s="39">
        <f t="shared" si="3"/>
        <v>0</v>
      </c>
      <c r="P21" s="40">
        <v>2960</v>
      </c>
      <c r="Q21" s="40"/>
      <c r="R21" s="40">
        <f t="shared" si="0"/>
        <v>0</v>
      </c>
      <c r="S21" s="41">
        <v>7</v>
      </c>
      <c r="T21" s="42"/>
      <c r="U21" s="42">
        <f t="shared" si="4"/>
        <v>0</v>
      </c>
      <c r="V21" s="43">
        <v>256.70785739477691</v>
      </c>
      <c r="W21" s="43"/>
      <c r="X21" s="43">
        <f t="shared" si="5"/>
        <v>0</v>
      </c>
      <c r="Y21" s="44">
        <f>VLOOKUP(B21,'[1]EPP POR OPS Ajustada'!$C$2:$J$126,8,FALSE)</f>
        <v>496.59272609321971</v>
      </c>
      <c r="Z21" s="44"/>
      <c r="AA21" s="44">
        <f t="shared" si="6"/>
        <v>0</v>
      </c>
      <c r="AB21" s="45">
        <f>VLOOKUP(B21,'[1]EPP POR OPS Ajustada'!$C$2:$G$126,5,FALSE)</f>
        <v>19.863709043728768</v>
      </c>
      <c r="AC21" s="45"/>
      <c r="AD21" s="45">
        <f t="shared" si="7"/>
        <v>0</v>
      </c>
    </row>
    <row r="22" spans="1:30" x14ac:dyDescent="0.25">
      <c r="A22" s="33">
        <v>133</v>
      </c>
      <c r="B22" s="29" t="s">
        <v>59</v>
      </c>
      <c r="C22" s="5" t="s">
        <v>7</v>
      </c>
      <c r="D22" s="5" t="s">
        <v>60</v>
      </c>
      <c r="E22" s="5" t="s">
        <v>342</v>
      </c>
      <c r="F22" s="6">
        <v>228</v>
      </c>
      <c r="G22" s="7">
        <v>42</v>
      </c>
      <c r="H22" s="8"/>
      <c r="I22" s="9">
        <f t="shared" si="1"/>
        <v>0</v>
      </c>
      <c r="J22" s="10">
        <v>48</v>
      </c>
      <c r="K22" s="11"/>
      <c r="L22" s="12">
        <f t="shared" si="2"/>
        <v>0</v>
      </c>
      <c r="M22" s="39">
        <v>60</v>
      </c>
      <c r="N22" s="39"/>
      <c r="O22" s="39">
        <f t="shared" si="3"/>
        <v>0</v>
      </c>
      <c r="P22" s="40">
        <v>908</v>
      </c>
      <c r="Q22" s="40"/>
      <c r="R22" s="40">
        <f t="shared" si="0"/>
        <v>0</v>
      </c>
      <c r="S22" s="41">
        <v>3</v>
      </c>
      <c r="T22" s="42"/>
      <c r="U22" s="42">
        <f t="shared" si="4"/>
        <v>0</v>
      </c>
      <c r="V22" s="43">
        <v>110.0176531691901</v>
      </c>
      <c r="W22" s="43"/>
      <c r="X22" s="43">
        <f t="shared" si="5"/>
        <v>0</v>
      </c>
      <c r="Y22" s="44">
        <f>VLOOKUP(B22,'[1]EPP POR OPS Ajustada'!$C$2:$J$126,8,FALSE)</f>
        <v>212.8254540399513</v>
      </c>
      <c r="Z22" s="44"/>
      <c r="AA22" s="44">
        <f t="shared" si="6"/>
        <v>0</v>
      </c>
      <c r="AB22" s="45">
        <f>VLOOKUP(B22,'[1]EPP POR OPS Ajustada'!$C$2:$G$126,5,FALSE)</f>
        <v>8.513018161598044</v>
      </c>
      <c r="AC22" s="45"/>
      <c r="AD22" s="45">
        <f t="shared" si="7"/>
        <v>0</v>
      </c>
    </row>
    <row r="23" spans="1:30" x14ac:dyDescent="0.25">
      <c r="A23" s="33">
        <v>107</v>
      </c>
      <c r="B23" s="29" t="s">
        <v>31</v>
      </c>
      <c r="C23" s="5" t="s">
        <v>24</v>
      </c>
      <c r="D23" s="5" t="s">
        <v>32</v>
      </c>
      <c r="E23" s="5" t="s">
        <v>325</v>
      </c>
      <c r="F23" s="6">
        <v>71</v>
      </c>
      <c r="G23" s="7">
        <v>13</v>
      </c>
      <c r="H23" s="8"/>
      <c r="I23" s="9">
        <f t="shared" si="1"/>
        <v>0</v>
      </c>
      <c r="J23" s="10">
        <v>15</v>
      </c>
      <c r="K23" s="11"/>
      <c r="L23" s="12">
        <f t="shared" si="2"/>
        <v>0</v>
      </c>
      <c r="M23" s="39">
        <v>852</v>
      </c>
      <c r="N23" s="39"/>
      <c r="O23" s="39">
        <f t="shared" si="3"/>
        <v>0</v>
      </c>
      <c r="P23" s="40">
        <v>0</v>
      </c>
      <c r="Q23" s="40"/>
      <c r="R23" s="40">
        <f t="shared" si="0"/>
        <v>0</v>
      </c>
      <c r="S23" s="41">
        <v>3</v>
      </c>
      <c r="T23" s="42"/>
      <c r="U23" s="42">
        <f t="shared" si="4"/>
        <v>0</v>
      </c>
      <c r="V23" s="43">
        <v>110.0176531691901</v>
      </c>
      <c r="W23" s="43"/>
      <c r="X23" s="43">
        <f t="shared" si="5"/>
        <v>0</v>
      </c>
      <c r="Y23" s="44">
        <f>VLOOKUP(B23,'[1]EPP POR OPS Ajustada'!$C$2:$J$126,8,FALSE)</f>
        <v>212.8254540399513</v>
      </c>
      <c r="Z23" s="44"/>
      <c r="AA23" s="44">
        <f t="shared" si="6"/>
        <v>0</v>
      </c>
      <c r="AB23" s="45">
        <f>VLOOKUP(B23,'[1]EPP POR OPS Ajustada'!$C$2:$G$126,5,FALSE)</f>
        <v>8.513018161598044</v>
      </c>
      <c r="AC23" s="45"/>
      <c r="AD23" s="45">
        <f t="shared" si="7"/>
        <v>0</v>
      </c>
    </row>
    <row r="24" spans="1:30" x14ac:dyDescent="0.25">
      <c r="A24" s="33">
        <v>141</v>
      </c>
      <c r="B24" s="29" t="s">
        <v>72</v>
      </c>
      <c r="C24" s="5" t="s">
        <v>67</v>
      </c>
      <c r="D24" s="5" t="s">
        <v>73</v>
      </c>
      <c r="E24" s="5" t="s">
        <v>346</v>
      </c>
      <c r="F24" s="6">
        <v>339</v>
      </c>
      <c r="G24" s="7">
        <v>62</v>
      </c>
      <c r="H24" s="8"/>
      <c r="I24" s="9">
        <f t="shared" si="1"/>
        <v>0</v>
      </c>
      <c r="J24" s="10">
        <v>72</v>
      </c>
      <c r="K24" s="11"/>
      <c r="L24" s="12">
        <f t="shared" si="2"/>
        <v>0</v>
      </c>
      <c r="M24" s="39">
        <v>4068</v>
      </c>
      <c r="N24" s="39"/>
      <c r="O24" s="39">
        <f t="shared" si="3"/>
        <v>0</v>
      </c>
      <c r="P24" s="40">
        <v>0</v>
      </c>
      <c r="Q24" s="40"/>
      <c r="R24" s="40">
        <f t="shared" si="0"/>
        <v>0</v>
      </c>
      <c r="S24" s="41">
        <v>6</v>
      </c>
      <c r="T24" s="42"/>
      <c r="U24" s="42">
        <f t="shared" si="4"/>
        <v>0</v>
      </c>
      <c r="V24" s="43">
        <v>220.0353063383802</v>
      </c>
      <c r="W24" s="43"/>
      <c r="X24" s="43">
        <f t="shared" si="5"/>
        <v>0</v>
      </c>
      <c r="Y24" s="44">
        <f>VLOOKUP(B24,'[1]EPP POR OPS Ajustada'!$C$2:$J$126,8,FALSE)</f>
        <v>425.65090807990259</v>
      </c>
      <c r="Z24" s="44"/>
      <c r="AA24" s="44">
        <f t="shared" si="6"/>
        <v>0</v>
      </c>
      <c r="AB24" s="45">
        <f>VLOOKUP(B24,'[1]EPP POR OPS Ajustada'!$C$2:$G$126,5,FALSE)</f>
        <v>17.026036323196088</v>
      </c>
      <c r="AC24" s="45"/>
      <c r="AD24" s="45">
        <f t="shared" si="7"/>
        <v>0</v>
      </c>
    </row>
    <row r="25" spans="1:30" x14ac:dyDescent="0.25">
      <c r="A25" s="33">
        <v>101</v>
      </c>
      <c r="B25" s="29" t="s">
        <v>3</v>
      </c>
      <c r="C25" s="5" t="s">
        <v>4</v>
      </c>
      <c r="D25" s="5" t="s">
        <v>5</v>
      </c>
      <c r="E25" s="5" t="s">
        <v>320</v>
      </c>
      <c r="F25" s="6">
        <v>157</v>
      </c>
      <c r="G25" s="7">
        <v>29</v>
      </c>
      <c r="H25" s="8"/>
      <c r="I25" s="9">
        <f t="shared" si="1"/>
        <v>0</v>
      </c>
      <c r="J25" s="10">
        <v>33</v>
      </c>
      <c r="K25" s="11"/>
      <c r="L25" s="12">
        <f t="shared" si="2"/>
        <v>0</v>
      </c>
      <c r="M25" s="39">
        <v>1884.0000000000002</v>
      </c>
      <c r="N25" s="39"/>
      <c r="O25" s="39">
        <f t="shared" si="3"/>
        <v>0</v>
      </c>
      <c r="P25" s="40">
        <v>628</v>
      </c>
      <c r="Q25" s="40"/>
      <c r="R25" s="40">
        <f t="shared" si="0"/>
        <v>0</v>
      </c>
      <c r="S25" s="41">
        <v>4</v>
      </c>
      <c r="T25" s="42"/>
      <c r="U25" s="42">
        <f t="shared" si="4"/>
        <v>0</v>
      </c>
      <c r="V25" s="43">
        <v>146.6902042255868</v>
      </c>
      <c r="W25" s="43"/>
      <c r="X25" s="43">
        <f t="shared" si="5"/>
        <v>0</v>
      </c>
      <c r="Y25" s="44">
        <f>VLOOKUP(B25,'[1]EPP POR OPS Ajustada'!$C$2:$J$126,8,FALSE)</f>
        <v>283.76727205326841</v>
      </c>
      <c r="Z25" s="44"/>
      <c r="AA25" s="44">
        <f t="shared" si="6"/>
        <v>0</v>
      </c>
      <c r="AB25" s="45">
        <f>VLOOKUP(B25,'[1]EPP POR OPS Ajustada'!$C$2:$G$126,5,FALSE)</f>
        <v>11.350690882130724</v>
      </c>
      <c r="AC25" s="45"/>
      <c r="AD25" s="45">
        <f t="shared" si="7"/>
        <v>0</v>
      </c>
    </row>
    <row r="26" spans="1:30" x14ac:dyDescent="0.25">
      <c r="A26" s="33">
        <v>139</v>
      </c>
      <c r="B26" s="29" t="s">
        <v>66</v>
      </c>
      <c r="C26" s="5" t="s">
        <v>67</v>
      </c>
      <c r="D26" s="5" t="s">
        <v>68</v>
      </c>
      <c r="E26" s="5" t="s">
        <v>69</v>
      </c>
      <c r="F26" s="6">
        <v>1500</v>
      </c>
      <c r="G26" s="7">
        <v>270</v>
      </c>
      <c r="H26" s="8"/>
      <c r="I26" s="9">
        <f t="shared" si="1"/>
        <v>0</v>
      </c>
      <c r="J26" s="10">
        <v>315</v>
      </c>
      <c r="K26" s="11"/>
      <c r="L26" s="12">
        <f t="shared" si="2"/>
        <v>0</v>
      </c>
      <c r="M26" s="39">
        <v>240</v>
      </c>
      <c r="N26" s="39"/>
      <c r="O26" s="39">
        <f t="shared" si="3"/>
        <v>0</v>
      </c>
      <c r="P26" s="40">
        <v>5984</v>
      </c>
      <c r="Q26" s="40"/>
      <c r="R26" s="40">
        <f t="shared" si="0"/>
        <v>0</v>
      </c>
      <c r="S26" s="41">
        <v>11</v>
      </c>
      <c r="T26" s="42"/>
      <c r="U26" s="42">
        <f t="shared" si="4"/>
        <v>0</v>
      </c>
      <c r="V26" s="43">
        <v>403.39806162036371</v>
      </c>
      <c r="W26" s="43"/>
      <c r="X26" s="43">
        <f t="shared" si="5"/>
        <v>0</v>
      </c>
      <c r="Y26" s="44">
        <f>VLOOKUP(B26,'[1]EPP POR OPS Ajustada'!$C$2:$J$126,8,FALSE)</f>
        <v>780.35999814648812</v>
      </c>
      <c r="Z26" s="44"/>
      <c r="AA26" s="44">
        <f t="shared" si="6"/>
        <v>0</v>
      </c>
      <c r="AB26" s="45">
        <f>VLOOKUP(B26,'[1]EPP POR OPS Ajustada'!$C$2:$G$126,5,FALSE)</f>
        <v>31.214399925859492</v>
      </c>
      <c r="AC26" s="45"/>
      <c r="AD26" s="45">
        <f t="shared" si="7"/>
        <v>0</v>
      </c>
    </row>
    <row r="27" spans="1:30" x14ac:dyDescent="0.25">
      <c r="A27" s="33">
        <v>142</v>
      </c>
      <c r="B27" s="29" t="s">
        <v>74</v>
      </c>
      <c r="C27" s="5" t="s">
        <v>67</v>
      </c>
      <c r="D27" s="5" t="s">
        <v>75</v>
      </c>
      <c r="E27" s="5" t="s">
        <v>347</v>
      </c>
      <c r="F27" s="6">
        <v>981</v>
      </c>
      <c r="G27" s="7">
        <v>177</v>
      </c>
      <c r="H27" s="8"/>
      <c r="I27" s="9">
        <f t="shared" si="1"/>
        <v>0</v>
      </c>
      <c r="J27" s="10">
        <v>207</v>
      </c>
      <c r="K27" s="11"/>
      <c r="L27" s="12">
        <f t="shared" si="2"/>
        <v>0</v>
      </c>
      <c r="M27" s="39">
        <v>180</v>
      </c>
      <c r="N27" s="39"/>
      <c r="O27" s="39">
        <f t="shared" si="3"/>
        <v>0</v>
      </c>
      <c r="P27" s="40">
        <v>3912</v>
      </c>
      <c r="Q27" s="40"/>
      <c r="R27" s="40">
        <f t="shared" si="0"/>
        <v>0</v>
      </c>
      <c r="S27" s="41">
        <v>11</v>
      </c>
      <c r="T27" s="42"/>
      <c r="U27" s="42">
        <f t="shared" si="4"/>
        <v>0</v>
      </c>
      <c r="V27" s="43">
        <v>403.39806162036371</v>
      </c>
      <c r="W27" s="43"/>
      <c r="X27" s="43">
        <f t="shared" si="5"/>
        <v>0</v>
      </c>
      <c r="Y27" s="44">
        <f>VLOOKUP(B27,'[1]EPP POR OPS Ajustada'!$C$2:$J$126,8,FALSE)</f>
        <v>780.35999814648812</v>
      </c>
      <c r="Z27" s="44"/>
      <c r="AA27" s="44">
        <f t="shared" si="6"/>
        <v>0</v>
      </c>
      <c r="AB27" s="45">
        <f>VLOOKUP(B27,'[1]EPP POR OPS Ajustada'!$C$2:$G$126,5,FALSE)</f>
        <v>31.214399925859492</v>
      </c>
      <c r="AC27" s="45"/>
      <c r="AD27" s="45">
        <f t="shared" si="7"/>
        <v>0</v>
      </c>
    </row>
    <row r="28" spans="1:30" ht="26.25" x14ac:dyDescent="0.25">
      <c r="A28" s="33">
        <v>103</v>
      </c>
      <c r="B28" s="29" t="s">
        <v>23</v>
      </c>
      <c r="C28" s="5" t="s">
        <v>24</v>
      </c>
      <c r="D28" s="5" t="s">
        <v>25</v>
      </c>
      <c r="E28" s="5" t="s">
        <v>321</v>
      </c>
      <c r="F28" s="6">
        <v>330</v>
      </c>
      <c r="G28" s="7">
        <v>60</v>
      </c>
      <c r="H28" s="8"/>
      <c r="I28" s="9">
        <f t="shared" si="1"/>
        <v>0</v>
      </c>
      <c r="J28" s="10">
        <v>70</v>
      </c>
      <c r="K28" s="11"/>
      <c r="L28" s="12">
        <f t="shared" si="2"/>
        <v>0</v>
      </c>
      <c r="M28" s="39">
        <v>3960</v>
      </c>
      <c r="N28" s="39"/>
      <c r="O28" s="39">
        <f t="shared" si="3"/>
        <v>0</v>
      </c>
      <c r="P28" s="40">
        <v>0</v>
      </c>
      <c r="Q28" s="40"/>
      <c r="R28" s="40">
        <f t="shared" si="0"/>
        <v>0</v>
      </c>
      <c r="S28" s="41">
        <v>6</v>
      </c>
      <c r="T28" s="42"/>
      <c r="U28" s="42">
        <f t="shared" si="4"/>
        <v>0</v>
      </c>
      <c r="V28" s="43">
        <v>220.0353063383802</v>
      </c>
      <c r="W28" s="43"/>
      <c r="X28" s="43">
        <f t="shared" si="5"/>
        <v>0</v>
      </c>
      <c r="Y28" s="44">
        <f>VLOOKUP(B28,'[1]EPP POR OPS Ajustada'!$C$2:$J$126,8,FALSE)</f>
        <v>425.65090807990259</v>
      </c>
      <c r="Z28" s="44"/>
      <c r="AA28" s="44">
        <f t="shared" si="6"/>
        <v>0</v>
      </c>
      <c r="AB28" s="45">
        <f>VLOOKUP(B28,'[1]EPP POR OPS Ajustada'!$C$2:$G$126,5,FALSE)</f>
        <v>17.026036323196088</v>
      </c>
      <c r="AC28" s="45"/>
      <c r="AD28" s="45">
        <f t="shared" si="7"/>
        <v>0</v>
      </c>
    </row>
    <row r="29" spans="1:30" x14ac:dyDescent="0.25">
      <c r="A29" s="33">
        <v>112</v>
      </c>
      <c r="B29" s="29" t="s">
        <v>37</v>
      </c>
      <c r="C29" s="5" t="s">
        <v>24</v>
      </c>
      <c r="D29" s="5" t="s">
        <v>38</v>
      </c>
      <c r="E29" s="5" t="s">
        <v>328</v>
      </c>
      <c r="F29" s="6">
        <v>554</v>
      </c>
      <c r="G29" s="7">
        <v>100</v>
      </c>
      <c r="H29" s="8"/>
      <c r="I29" s="9">
        <f t="shared" si="1"/>
        <v>0</v>
      </c>
      <c r="J29" s="10">
        <v>117</v>
      </c>
      <c r="K29" s="11"/>
      <c r="L29" s="12">
        <f t="shared" si="2"/>
        <v>0</v>
      </c>
      <c r="M29" s="39">
        <v>4080</v>
      </c>
      <c r="N29" s="39"/>
      <c r="O29" s="39">
        <f t="shared" si="3"/>
        <v>0</v>
      </c>
      <c r="P29" s="40">
        <v>1944</v>
      </c>
      <c r="Q29" s="40"/>
      <c r="R29" s="40">
        <f t="shared" si="0"/>
        <v>0</v>
      </c>
      <c r="S29" s="41">
        <v>10</v>
      </c>
      <c r="T29" s="42"/>
      <c r="U29" s="42">
        <f t="shared" si="4"/>
        <v>0</v>
      </c>
      <c r="V29" s="43">
        <v>366.72551056396696</v>
      </c>
      <c r="W29" s="43"/>
      <c r="X29" s="43">
        <f t="shared" si="5"/>
        <v>0</v>
      </c>
      <c r="Y29" s="44">
        <f>VLOOKUP(B29,'[1]EPP POR OPS Ajustada'!$C$2:$J$126,8,FALSE)</f>
        <v>709.41818013317106</v>
      </c>
      <c r="Z29" s="44"/>
      <c r="AA29" s="44">
        <f t="shared" si="6"/>
        <v>0</v>
      </c>
      <c r="AB29" s="45">
        <f>VLOOKUP(B29,'[1]EPP POR OPS Ajustada'!$C$2:$G$126,5,FALSE)</f>
        <v>28.376727205326809</v>
      </c>
      <c r="AC29" s="45"/>
      <c r="AD29" s="45">
        <f t="shared" si="7"/>
        <v>0</v>
      </c>
    </row>
    <row r="30" spans="1:30" x14ac:dyDescent="0.25">
      <c r="A30" s="33">
        <v>131</v>
      </c>
      <c r="B30" s="29" t="s">
        <v>57</v>
      </c>
      <c r="C30" s="5" t="s">
        <v>7</v>
      </c>
      <c r="D30" s="5" t="s">
        <v>58</v>
      </c>
      <c r="E30" s="5" t="s">
        <v>341</v>
      </c>
      <c r="F30" s="6">
        <v>1451</v>
      </c>
      <c r="G30" s="7">
        <v>262</v>
      </c>
      <c r="H30" s="8"/>
      <c r="I30" s="9">
        <f t="shared" si="1"/>
        <v>0</v>
      </c>
      <c r="J30" s="10">
        <v>305</v>
      </c>
      <c r="K30" s="11"/>
      <c r="L30" s="12">
        <f t="shared" si="2"/>
        <v>0</v>
      </c>
      <c r="M30" s="39">
        <v>180</v>
      </c>
      <c r="N30" s="39"/>
      <c r="O30" s="39">
        <f t="shared" si="3"/>
        <v>0</v>
      </c>
      <c r="P30" s="40">
        <v>5792</v>
      </c>
      <c r="Q30" s="40"/>
      <c r="R30" s="40">
        <f t="shared" si="0"/>
        <v>0</v>
      </c>
      <c r="S30" s="41">
        <v>14</v>
      </c>
      <c r="T30" s="42"/>
      <c r="U30" s="42">
        <f t="shared" si="4"/>
        <v>0</v>
      </c>
      <c r="V30" s="43">
        <v>513.41571478955382</v>
      </c>
      <c r="W30" s="43"/>
      <c r="X30" s="43">
        <f t="shared" si="5"/>
        <v>0</v>
      </c>
      <c r="Y30" s="44">
        <f>VLOOKUP(B30,'[1]EPP POR OPS Ajustada'!$C$2:$J$126,8,FALSE)</f>
        <v>993.18545218643942</v>
      </c>
      <c r="Z30" s="44"/>
      <c r="AA30" s="44">
        <f t="shared" si="6"/>
        <v>0</v>
      </c>
      <c r="AB30" s="45">
        <f>VLOOKUP(B30,'[1]EPP POR OPS Ajustada'!$C$2:$G$126,5,FALSE)</f>
        <v>39.727418087457536</v>
      </c>
      <c r="AC30" s="45"/>
      <c r="AD30" s="45">
        <f t="shared" si="7"/>
        <v>0</v>
      </c>
    </row>
    <row r="31" spans="1:30" x14ac:dyDescent="0.25">
      <c r="A31" s="33">
        <v>127</v>
      </c>
      <c r="B31" s="29" t="s">
        <v>53</v>
      </c>
      <c r="C31" s="5" t="s">
        <v>19</v>
      </c>
      <c r="D31" s="5" t="s">
        <v>54</v>
      </c>
      <c r="E31" s="5" t="s">
        <v>337</v>
      </c>
      <c r="F31" s="6">
        <v>84</v>
      </c>
      <c r="G31" s="7">
        <v>16</v>
      </c>
      <c r="H31" s="8"/>
      <c r="I31" s="9">
        <f t="shared" si="1"/>
        <v>0</v>
      </c>
      <c r="J31" s="10">
        <v>18</v>
      </c>
      <c r="K31" s="11"/>
      <c r="L31" s="12">
        <f t="shared" si="2"/>
        <v>0</v>
      </c>
      <c r="M31" s="39">
        <v>1008</v>
      </c>
      <c r="N31" s="39"/>
      <c r="O31" s="39">
        <f t="shared" si="3"/>
        <v>0</v>
      </c>
      <c r="P31" s="40">
        <v>0</v>
      </c>
      <c r="Q31" s="40"/>
      <c r="R31" s="40">
        <f t="shared" si="0"/>
        <v>0</v>
      </c>
      <c r="S31" s="41">
        <v>4</v>
      </c>
      <c r="T31" s="42"/>
      <c r="U31" s="42">
        <f t="shared" si="4"/>
        <v>0</v>
      </c>
      <c r="V31" s="43">
        <v>146.6902042255868</v>
      </c>
      <c r="W31" s="43"/>
      <c r="X31" s="43">
        <f t="shared" si="5"/>
        <v>0</v>
      </c>
      <c r="Y31" s="44">
        <f>VLOOKUP(B31,'[1]EPP POR OPS Ajustada'!$C$2:$J$126,8,FALSE)</f>
        <v>283.76727205326841</v>
      </c>
      <c r="Z31" s="44"/>
      <c r="AA31" s="44">
        <f t="shared" si="6"/>
        <v>0</v>
      </c>
      <c r="AB31" s="45">
        <f>VLOOKUP(B31,'[1]EPP POR OPS Ajustada'!$C$2:$G$126,5,FALSE)</f>
        <v>11.350690882130724</v>
      </c>
      <c r="AC31" s="45"/>
      <c r="AD31" s="45">
        <f t="shared" si="7"/>
        <v>0</v>
      </c>
    </row>
    <row r="32" spans="1:30" x14ac:dyDescent="0.25">
      <c r="A32" s="33">
        <v>128</v>
      </c>
      <c r="B32" s="29" t="s">
        <v>55</v>
      </c>
      <c r="C32" s="5" t="s">
        <v>19</v>
      </c>
      <c r="D32" s="5" t="s">
        <v>394</v>
      </c>
      <c r="E32" s="5" t="s">
        <v>338</v>
      </c>
      <c r="F32" s="6">
        <v>218</v>
      </c>
      <c r="G32" s="7">
        <v>40</v>
      </c>
      <c r="H32" s="8"/>
      <c r="I32" s="9">
        <f t="shared" si="1"/>
        <v>0</v>
      </c>
      <c r="J32" s="10">
        <v>46</v>
      </c>
      <c r="K32" s="11"/>
      <c r="L32" s="12">
        <f t="shared" si="2"/>
        <v>0</v>
      </c>
      <c r="M32" s="39">
        <v>2616</v>
      </c>
      <c r="N32" s="39"/>
      <c r="O32" s="39">
        <f t="shared" si="3"/>
        <v>0</v>
      </c>
      <c r="P32" s="40">
        <v>0</v>
      </c>
      <c r="Q32" s="40"/>
      <c r="R32" s="40">
        <f t="shared" si="0"/>
        <v>0</v>
      </c>
      <c r="S32" s="41">
        <v>3</v>
      </c>
      <c r="T32" s="42"/>
      <c r="U32" s="42">
        <f t="shared" si="4"/>
        <v>0</v>
      </c>
      <c r="V32" s="43">
        <v>110.0176531691901</v>
      </c>
      <c r="W32" s="43"/>
      <c r="X32" s="43">
        <f t="shared" si="5"/>
        <v>0</v>
      </c>
      <c r="Y32" s="44">
        <f>VLOOKUP(B32,'[1]EPP POR OPS Ajustada'!$C$2:$J$126,8,FALSE)</f>
        <v>212.8254540399513</v>
      </c>
      <c r="Z32" s="44"/>
      <c r="AA32" s="44">
        <f t="shared" si="6"/>
        <v>0</v>
      </c>
      <c r="AB32" s="45">
        <f>VLOOKUP(B32,'[1]EPP POR OPS Ajustada'!$C$2:$G$126,5,FALSE)</f>
        <v>8.513018161598044</v>
      </c>
      <c r="AC32" s="45"/>
      <c r="AD32" s="45">
        <f t="shared" si="7"/>
        <v>0</v>
      </c>
    </row>
    <row r="33" spans="1:30" x14ac:dyDescent="0.25">
      <c r="A33" s="33">
        <v>119</v>
      </c>
      <c r="B33" s="29" t="s">
        <v>46</v>
      </c>
      <c r="C33" s="5" t="s">
        <v>19</v>
      </c>
      <c r="D33" s="5" t="s">
        <v>47</v>
      </c>
      <c r="E33" s="5" t="s">
        <v>333</v>
      </c>
      <c r="F33" s="6">
        <v>157</v>
      </c>
      <c r="G33" s="7">
        <v>29</v>
      </c>
      <c r="H33" s="8"/>
      <c r="I33" s="9">
        <f t="shared" si="1"/>
        <v>0</v>
      </c>
      <c r="J33" s="10">
        <v>33</v>
      </c>
      <c r="K33" s="11"/>
      <c r="L33" s="12">
        <f t="shared" si="2"/>
        <v>0</v>
      </c>
      <c r="M33" s="39">
        <v>60</v>
      </c>
      <c r="N33" s="39"/>
      <c r="O33" s="39">
        <f t="shared" si="3"/>
        <v>0</v>
      </c>
      <c r="P33" s="40">
        <v>624</v>
      </c>
      <c r="Q33" s="40"/>
      <c r="R33" s="40">
        <f t="shared" si="0"/>
        <v>0</v>
      </c>
      <c r="S33" s="41">
        <v>4</v>
      </c>
      <c r="T33" s="42"/>
      <c r="U33" s="42">
        <f t="shared" si="4"/>
        <v>0</v>
      </c>
      <c r="V33" s="43">
        <v>146.6902042255868</v>
      </c>
      <c r="W33" s="43"/>
      <c r="X33" s="43">
        <f t="shared" si="5"/>
        <v>0</v>
      </c>
      <c r="Y33" s="44">
        <f>VLOOKUP(B33,'[1]EPP POR OPS Ajustada'!$C$2:$J$126,8,FALSE)</f>
        <v>283.76727205326841</v>
      </c>
      <c r="Z33" s="44"/>
      <c r="AA33" s="44">
        <f t="shared" si="6"/>
        <v>0</v>
      </c>
      <c r="AB33" s="45">
        <f>VLOOKUP(B33,'[1]EPP POR OPS Ajustada'!$C$2:$G$126,5,FALSE)</f>
        <v>11.350690882130724</v>
      </c>
      <c r="AC33" s="45"/>
      <c r="AD33" s="45">
        <f t="shared" si="7"/>
        <v>0</v>
      </c>
    </row>
    <row r="34" spans="1:30" x14ac:dyDescent="0.25">
      <c r="A34" s="33">
        <v>124</v>
      </c>
      <c r="B34" s="29" t="s">
        <v>50</v>
      </c>
      <c r="C34" s="5" t="s">
        <v>19</v>
      </c>
      <c r="D34" s="5" t="s">
        <v>51</v>
      </c>
      <c r="E34" s="5" t="s">
        <v>335</v>
      </c>
      <c r="F34" s="6">
        <v>85</v>
      </c>
      <c r="G34" s="7">
        <v>16</v>
      </c>
      <c r="H34" s="8"/>
      <c r="I34" s="9">
        <f t="shared" si="1"/>
        <v>0</v>
      </c>
      <c r="J34" s="10">
        <v>18</v>
      </c>
      <c r="K34" s="11"/>
      <c r="L34" s="12">
        <f t="shared" si="2"/>
        <v>0</v>
      </c>
      <c r="M34" s="39">
        <v>1020</v>
      </c>
      <c r="N34" s="39"/>
      <c r="O34" s="39">
        <f t="shared" si="3"/>
        <v>0</v>
      </c>
      <c r="P34" s="40">
        <v>0</v>
      </c>
      <c r="Q34" s="40"/>
      <c r="R34" s="40">
        <f t="shared" si="0"/>
        <v>0</v>
      </c>
      <c r="S34" s="41">
        <v>4</v>
      </c>
      <c r="T34" s="42"/>
      <c r="U34" s="42">
        <f t="shared" si="4"/>
        <v>0</v>
      </c>
      <c r="V34" s="43">
        <v>146.6902042255868</v>
      </c>
      <c r="W34" s="43"/>
      <c r="X34" s="43">
        <f t="shared" si="5"/>
        <v>0</v>
      </c>
      <c r="Y34" s="44">
        <f>VLOOKUP(B34,'[1]EPP POR OPS Ajustada'!$C$2:$J$126,8,FALSE)</f>
        <v>283.76727205326841</v>
      </c>
      <c r="Z34" s="44"/>
      <c r="AA34" s="44">
        <f t="shared" si="6"/>
        <v>0</v>
      </c>
      <c r="AB34" s="45">
        <f>VLOOKUP(B34,'[1]EPP POR OPS Ajustada'!$C$2:$G$126,5,FALSE)</f>
        <v>11.350690882130724</v>
      </c>
      <c r="AC34" s="45"/>
      <c r="AD34" s="45">
        <f t="shared" si="7"/>
        <v>0</v>
      </c>
    </row>
    <row r="35" spans="1:30" x14ac:dyDescent="0.25">
      <c r="A35" s="33">
        <v>126</v>
      </c>
      <c r="B35" s="29" t="s">
        <v>52</v>
      </c>
      <c r="C35" s="5" t="s">
        <v>19</v>
      </c>
      <c r="D35" s="5" t="s">
        <v>393</v>
      </c>
      <c r="E35" s="5" t="s">
        <v>336</v>
      </c>
      <c r="F35" s="6">
        <v>142</v>
      </c>
      <c r="G35" s="7">
        <v>26</v>
      </c>
      <c r="H35" s="8"/>
      <c r="I35" s="9">
        <f t="shared" si="1"/>
        <v>0</v>
      </c>
      <c r="J35" s="10">
        <v>30</v>
      </c>
      <c r="K35" s="11"/>
      <c r="L35" s="12">
        <f t="shared" si="2"/>
        <v>0</v>
      </c>
      <c r="M35" s="39">
        <v>1704</v>
      </c>
      <c r="N35" s="39"/>
      <c r="O35" s="39">
        <f t="shared" si="3"/>
        <v>0</v>
      </c>
      <c r="P35" s="40">
        <v>0</v>
      </c>
      <c r="Q35" s="40"/>
      <c r="R35" s="40">
        <f t="shared" si="0"/>
        <v>0</v>
      </c>
      <c r="S35" s="41">
        <v>4</v>
      </c>
      <c r="T35" s="42"/>
      <c r="U35" s="42">
        <f t="shared" si="4"/>
        <v>0</v>
      </c>
      <c r="V35" s="43">
        <v>146.6902042255868</v>
      </c>
      <c r="W35" s="43"/>
      <c r="X35" s="43">
        <f t="shared" si="5"/>
        <v>0</v>
      </c>
      <c r="Y35" s="44">
        <f>VLOOKUP(B35,'[1]EPP POR OPS Ajustada'!$C$2:$J$126,8,FALSE)</f>
        <v>283.76727205326841</v>
      </c>
      <c r="Z35" s="44"/>
      <c r="AA35" s="44">
        <f t="shared" si="6"/>
        <v>0</v>
      </c>
      <c r="AB35" s="45">
        <f>VLOOKUP(B35,'[1]EPP POR OPS Ajustada'!$C$2:$G$126,5,FALSE)</f>
        <v>11.350690882130724</v>
      </c>
      <c r="AC35" s="45"/>
      <c r="AD35" s="45">
        <f t="shared" si="7"/>
        <v>0</v>
      </c>
    </row>
    <row r="36" spans="1:30" x14ac:dyDescent="0.25">
      <c r="A36" s="33">
        <v>152</v>
      </c>
      <c r="B36" s="29" t="s">
        <v>13</v>
      </c>
      <c r="C36" s="5" t="s">
        <v>14</v>
      </c>
      <c r="D36" s="5" t="s">
        <v>15</v>
      </c>
      <c r="E36" s="5" t="s">
        <v>354</v>
      </c>
      <c r="F36" s="6">
        <v>119</v>
      </c>
      <c r="G36" s="7">
        <v>22</v>
      </c>
      <c r="H36" s="8"/>
      <c r="I36" s="9">
        <f t="shared" si="1"/>
        <v>0</v>
      </c>
      <c r="J36" s="10">
        <v>25</v>
      </c>
      <c r="K36" s="11"/>
      <c r="L36" s="12">
        <f t="shared" si="2"/>
        <v>0</v>
      </c>
      <c r="M36" s="39">
        <v>1427.9999999999998</v>
      </c>
      <c r="N36" s="39"/>
      <c r="O36" s="39">
        <f t="shared" si="3"/>
        <v>0</v>
      </c>
      <c r="P36" s="40">
        <v>0</v>
      </c>
      <c r="Q36" s="40"/>
      <c r="R36" s="40">
        <f t="shared" si="0"/>
        <v>0</v>
      </c>
      <c r="S36" s="41">
        <v>4</v>
      </c>
      <c r="T36" s="42"/>
      <c r="U36" s="42">
        <f t="shared" si="4"/>
        <v>0</v>
      </c>
      <c r="V36" s="43">
        <v>146.6902042255868</v>
      </c>
      <c r="W36" s="43"/>
      <c r="X36" s="43">
        <f t="shared" si="5"/>
        <v>0</v>
      </c>
      <c r="Y36" s="44">
        <f>VLOOKUP(B36,'[1]EPP POR OPS Ajustada'!$C$2:$J$126,8,FALSE)</f>
        <v>283.76727205326841</v>
      </c>
      <c r="Z36" s="44"/>
      <c r="AA36" s="44">
        <f t="shared" si="6"/>
        <v>0</v>
      </c>
      <c r="AB36" s="45">
        <f>VLOOKUP(B36,'[1]EPP POR OPS Ajustada'!$C$2:$G$126,5,FALSE)</f>
        <v>11.350690882130724</v>
      </c>
      <c r="AC36" s="45"/>
      <c r="AD36" s="45">
        <f t="shared" si="7"/>
        <v>0</v>
      </c>
    </row>
    <row r="37" spans="1:30" x14ac:dyDescent="0.25">
      <c r="A37" s="33">
        <v>136</v>
      </c>
      <c r="B37" s="29" t="s">
        <v>61</v>
      </c>
      <c r="C37" s="5" t="s">
        <v>62</v>
      </c>
      <c r="D37" s="5" t="s">
        <v>63</v>
      </c>
      <c r="E37" s="5" t="s">
        <v>343</v>
      </c>
      <c r="F37" s="6">
        <v>116</v>
      </c>
      <c r="G37" s="7">
        <v>21</v>
      </c>
      <c r="H37" s="8"/>
      <c r="I37" s="9">
        <f t="shared" si="1"/>
        <v>0</v>
      </c>
      <c r="J37" s="10">
        <v>25</v>
      </c>
      <c r="K37" s="11"/>
      <c r="L37" s="12">
        <f t="shared" si="2"/>
        <v>0</v>
      </c>
      <c r="M37" s="39">
        <v>1392</v>
      </c>
      <c r="N37" s="39"/>
      <c r="O37" s="39">
        <f t="shared" si="3"/>
        <v>0</v>
      </c>
      <c r="P37" s="40">
        <v>0</v>
      </c>
      <c r="Q37" s="40"/>
      <c r="R37" s="40">
        <f t="shared" si="0"/>
        <v>0</v>
      </c>
      <c r="S37" s="41">
        <v>3</v>
      </c>
      <c r="T37" s="42"/>
      <c r="U37" s="42">
        <f t="shared" si="4"/>
        <v>0</v>
      </c>
      <c r="V37" s="43">
        <v>110.0176531691901</v>
      </c>
      <c r="W37" s="43"/>
      <c r="X37" s="43">
        <f t="shared" si="5"/>
        <v>0</v>
      </c>
      <c r="Y37" s="44">
        <f>VLOOKUP(B37,'[1]EPP POR OPS Ajustada'!$C$2:$J$126,8,FALSE)</f>
        <v>212.8254540399513</v>
      </c>
      <c r="Z37" s="44"/>
      <c r="AA37" s="44">
        <f t="shared" si="6"/>
        <v>0</v>
      </c>
      <c r="AB37" s="45">
        <f>VLOOKUP(B37,'[1]EPP POR OPS Ajustada'!$C$2:$G$126,5,FALSE)</f>
        <v>8.513018161598044</v>
      </c>
      <c r="AC37" s="45"/>
      <c r="AD37" s="45">
        <f t="shared" si="7"/>
        <v>0</v>
      </c>
    </row>
    <row r="38" spans="1:30" x14ac:dyDescent="0.25">
      <c r="A38" s="33">
        <v>117</v>
      </c>
      <c r="B38" s="29" t="s">
        <v>44</v>
      </c>
      <c r="C38" s="5" t="s">
        <v>19</v>
      </c>
      <c r="D38" s="5" t="s">
        <v>45</v>
      </c>
      <c r="E38" s="5" t="s">
        <v>332</v>
      </c>
      <c r="F38" s="6">
        <v>129</v>
      </c>
      <c r="G38" s="7">
        <v>24</v>
      </c>
      <c r="H38" s="8"/>
      <c r="I38" s="9">
        <f t="shared" si="1"/>
        <v>0</v>
      </c>
      <c r="J38" s="10">
        <v>28</v>
      </c>
      <c r="K38" s="11"/>
      <c r="L38" s="12">
        <f t="shared" si="2"/>
        <v>0</v>
      </c>
      <c r="M38" s="39">
        <v>1548</v>
      </c>
      <c r="N38" s="39"/>
      <c r="O38" s="39">
        <f t="shared" si="3"/>
        <v>0</v>
      </c>
      <c r="P38" s="40">
        <v>0</v>
      </c>
      <c r="Q38" s="40"/>
      <c r="R38" s="40">
        <f t="shared" si="0"/>
        <v>0</v>
      </c>
      <c r="S38" s="41">
        <v>4</v>
      </c>
      <c r="T38" s="42"/>
      <c r="U38" s="42">
        <f t="shared" si="4"/>
        <v>0</v>
      </c>
      <c r="V38" s="43">
        <v>146.6902042255868</v>
      </c>
      <c r="W38" s="43"/>
      <c r="X38" s="43">
        <f t="shared" si="5"/>
        <v>0</v>
      </c>
      <c r="Y38" s="44">
        <f>VLOOKUP(B38,'[1]EPP POR OPS Ajustada'!$C$2:$J$126,8,FALSE)</f>
        <v>283.76727205326841</v>
      </c>
      <c r="Z38" s="44"/>
      <c r="AA38" s="44">
        <f t="shared" si="6"/>
        <v>0</v>
      </c>
      <c r="AB38" s="45">
        <f>VLOOKUP(B38,'[1]EPP POR OPS Ajustada'!$C$2:$G$126,5,FALSE)</f>
        <v>11.350690882130724</v>
      </c>
      <c r="AC38" s="45"/>
      <c r="AD38" s="45">
        <f t="shared" si="7"/>
        <v>0</v>
      </c>
    </row>
    <row r="39" spans="1:30" x14ac:dyDescent="0.25">
      <c r="A39" s="33">
        <v>120</v>
      </c>
      <c r="B39" s="29" t="s">
        <v>48</v>
      </c>
      <c r="C39" s="5" t="s">
        <v>19</v>
      </c>
      <c r="D39" s="5" t="s">
        <v>49</v>
      </c>
      <c r="E39" s="5" t="s">
        <v>334</v>
      </c>
      <c r="F39" s="6">
        <v>65</v>
      </c>
      <c r="G39" s="7">
        <v>12</v>
      </c>
      <c r="H39" s="8"/>
      <c r="I39" s="9">
        <f t="shared" si="1"/>
        <v>0</v>
      </c>
      <c r="J39" s="10">
        <v>14</v>
      </c>
      <c r="K39" s="11"/>
      <c r="L39" s="12">
        <f t="shared" si="2"/>
        <v>0</v>
      </c>
      <c r="M39" s="39">
        <v>780</v>
      </c>
      <c r="N39" s="39"/>
      <c r="O39" s="39">
        <f t="shared" si="3"/>
        <v>0</v>
      </c>
      <c r="P39" s="40">
        <v>0</v>
      </c>
      <c r="Q39" s="40"/>
      <c r="R39" s="40">
        <f t="shared" si="0"/>
        <v>0</v>
      </c>
      <c r="S39" s="41">
        <v>3</v>
      </c>
      <c r="T39" s="42"/>
      <c r="U39" s="42">
        <f t="shared" si="4"/>
        <v>0</v>
      </c>
      <c r="V39" s="43">
        <v>110.0176531691901</v>
      </c>
      <c r="W39" s="43"/>
      <c r="X39" s="43">
        <f t="shared" si="5"/>
        <v>0</v>
      </c>
      <c r="Y39" s="44">
        <f>VLOOKUP(B39,'[1]EPP POR OPS Ajustada'!$C$2:$J$126,8,FALSE)</f>
        <v>212.8254540399513</v>
      </c>
      <c r="Z39" s="44"/>
      <c r="AA39" s="44">
        <f t="shared" si="6"/>
        <v>0</v>
      </c>
      <c r="AB39" s="45">
        <f>VLOOKUP(B39,'[1]EPP POR OPS Ajustada'!$C$2:$G$126,5,FALSE)</f>
        <v>8.513018161598044</v>
      </c>
      <c r="AC39" s="45"/>
      <c r="AD39" s="45">
        <f t="shared" si="7"/>
        <v>0</v>
      </c>
    </row>
    <row r="40" spans="1:30" x14ac:dyDescent="0.25">
      <c r="A40" s="33">
        <v>109</v>
      </c>
      <c r="B40" s="29" t="s">
        <v>33</v>
      </c>
      <c r="C40" s="5" t="s">
        <v>24</v>
      </c>
      <c r="D40" s="5" t="s">
        <v>34</v>
      </c>
      <c r="E40" s="5" t="s">
        <v>326</v>
      </c>
      <c r="F40" s="6">
        <v>96</v>
      </c>
      <c r="G40" s="7">
        <v>18</v>
      </c>
      <c r="H40" s="8"/>
      <c r="I40" s="9">
        <f t="shared" si="1"/>
        <v>0</v>
      </c>
      <c r="J40" s="10">
        <v>21</v>
      </c>
      <c r="K40" s="11"/>
      <c r="L40" s="12">
        <f t="shared" si="2"/>
        <v>0</v>
      </c>
      <c r="M40" s="39">
        <v>1152</v>
      </c>
      <c r="N40" s="39"/>
      <c r="O40" s="39">
        <f t="shared" si="3"/>
        <v>0</v>
      </c>
      <c r="P40" s="40">
        <v>0</v>
      </c>
      <c r="Q40" s="40"/>
      <c r="R40" s="40">
        <f t="shared" si="0"/>
        <v>0</v>
      </c>
      <c r="S40" s="41">
        <v>3</v>
      </c>
      <c r="T40" s="42"/>
      <c r="U40" s="42">
        <f t="shared" si="4"/>
        <v>0</v>
      </c>
      <c r="V40" s="43">
        <v>110.0176531691901</v>
      </c>
      <c r="W40" s="43"/>
      <c r="X40" s="43">
        <f t="shared" si="5"/>
        <v>0</v>
      </c>
      <c r="Y40" s="44">
        <f>VLOOKUP(B40,'[1]EPP POR OPS Ajustada'!$C$2:$J$126,8,FALSE)</f>
        <v>212.8254540399513</v>
      </c>
      <c r="Z40" s="44"/>
      <c r="AA40" s="44">
        <f t="shared" si="6"/>
        <v>0</v>
      </c>
      <c r="AB40" s="45">
        <f>VLOOKUP(B40,'[1]EPP POR OPS Ajustada'!$C$2:$G$126,5,FALSE)</f>
        <v>8.513018161598044</v>
      </c>
      <c r="AC40" s="45"/>
      <c r="AD40" s="45">
        <f t="shared" si="7"/>
        <v>0</v>
      </c>
    </row>
    <row r="41" spans="1:30" x14ac:dyDescent="0.25">
      <c r="A41" s="33">
        <v>106</v>
      </c>
      <c r="B41" s="29" t="s">
        <v>29</v>
      </c>
      <c r="C41" s="5" t="s">
        <v>24</v>
      </c>
      <c r="D41" s="5" t="s">
        <v>30</v>
      </c>
      <c r="E41" s="5" t="s">
        <v>324</v>
      </c>
      <c r="F41" s="6">
        <v>35</v>
      </c>
      <c r="G41" s="7">
        <v>7</v>
      </c>
      <c r="H41" s="8"/>
      <c r="I41" s="9">
        <f t="shared" si="1"/>
        <v>0</v>
      </c>
      <c r="J41" s="10">
        <v>8</v>
      </c>
      <c r="K41" s="11"/>
      <c r="L41" s="12">
        <f t="shared" si="2"/>
        <v>0</v>
      </c>
      <c r="M41" s="39">
        <v>420</v>
      </c>
      <c r="N41" s="39"/>
      <c r="O41" s="39">
        <f t="shared" si="3"/>
        <v>0</v>
      </c>
      <c r="P41" s="40">
        <v>0</v>
      </c>
      <c r="Q41" s="40"/>
      <c r="R41" s="40">
        <f t="shared" si="0"/>
        <v>0</v>
      </c>
      <c r="S41" s="41">
        <v>2</v>
      </c>
      <c r="T41" s="42"/>
      <c r="U41" s="42">
        <f t="shared" si="4"/>
        <v>0</v>
      </c>
      <c r="V41" s="43">
        <v>73.345102112793398</v>
      </c>
      <c r="W41" s="43"/>
      <c r="X41" s="43">
        <f t="shared" si="5"/>
        <v>0</v>
      </c>
      <c r="Y41" s="44">
        <f>VLOOKUP(B41,'[1]EPP POR OPS Ajustada'!$C$2:$J$126,8,FALSE)</f>
        <v>141.88363602663421</v>
      </c>
      <c r="Z41" s="44"/>
      <c r="AA41" s="44">
        <f t="shared" si="6"/>
        <v>0</v>
      </c>
      <c r="AB41" s="45">
        <f>VLOOKUP(B41,'[1]EPP POR OPS Ajustada'!$C$2:$G$126,5,FALSE)</f>
        <v>5.6753454410653621</v>
      </c>
      <c r="AC41" s="45"/>
      <c r="AD41" s="45">
        <f t="shared" si="7"/>
        <v>0</v>
      </c>
    </row>
    <row r="42" spans="1:30" x14ac:dyDescent="0.25">
      <c r="A42" s="33">
        <v>147</v>
      </c>
      <c r="B42" s="29" t="s">
        <v>81</v>
      </c>
      <c r="C42" s="5" t="s">
        <v>62</v>
      </c>
      <c r="D42" s="5" t="s">
        <v>395</v>
      </c>
      <c r="E42" s="5" t="s">
        <v>350</v>
      </c>
      <c r="F42" s="6">
        <v>92</v>
      </c>
      <c r="G42" s="7">
        <v>17</v>
      </c>
      <c r="H42" s="8"/>
      <c r="I42" s="9">
        <f t="shared" si="1"/>
        <v>0</v>
      </c>
      <c r="J42" s="10">
        <v>20</v>
      </c>
      <c r="K42" s="11"/>
      <c r="L42" s="12">
        <f t="shared" si="2"/>
        <v>0</v>
      </c>
      <c r="M42" s="39">
        <v>1104.0000000000002</v>
      </c>
      <c r="N42" s="39"/>
      <c r="O42" s="39">
        <f t="shared" si="3"/>
        <v>0</v>
      </c>
      <c r="P42" s="40">
        <v>0</v>
      </c>
      <c r="Q42" s="40"/>
      <c r="R42" s="40">
        <f t="shared" si="0"/>
        <v>0</v>
      </c>
      <c r="S42" s="41">
        <v>2</v>
      </c>
      <c r="T42" s="42"/>
      <c r="U42" s="42">
        <f t="shared" si="4"/>
        <v>0</v>
      </c>
      <c r="V42" s="43">
        <v>73.345102112793398</v>
      </c>
      <c r="W42" s="43"/>
      <c r="X42" s="43">
        <f t="shared" si="5"/>
        <v>0</v>
      </c>
      <c r="Y42" s="44">
        <f>VLOOKUP(B42,'[1]EPP POR OPS Ajustada'!$C$2:$J$126,8,FALSE)</f>
        <v>141.88363602663421</v>
      </c>
      <c r="Z42" s="44"/>
      <c r="AA42" s="44">
        <f t="shared" si="6"/>
        <v>0</v>
      </c>
      <c r="AB42" s="45">
        <f>VLOOKUP(B42,'[1]EPP POR OPS Ajustada'!$C$2:$G$126,5,FALSE)</f>
        <v>5.6753454410653621</v>
      </c>
      <c r="AC42" s="45"/>
      <c r="AD42" s="45">
        <f t="shared" si="7"/>
        <v>0</v>
      </c>
    </row>
    <row r="43" spans="1:30" x14ac:dyDescent="0.25">
      <c r="A43" s="33">
        <v>149</v>
      </c>
      <c r="B43" s="29" t="s">
        <v>82</v>
      </c>
      <c r="C43" s="5" t="s">
        <v>24</v>
      </c>
      <c r="D43" s="5" t="s">
        <v>83</v>
      </c>
      <c r="E43" s="5" t="s">
        <v>352</v>
      </c>
      <c r="F43" s="6">
        <v>158</v>
      </c>
      <c r="G43" s="7">
        <v>29</v>
      </c>
      <c r="H43" s="8"/>
      <c r="I43" s="9">
        <f t="shared" si="1"/>
        <v>0</v>
      </c>
      <c r="J43" s="10">
        <v>34</v>
      </c>
      <c r="K43" s="11"/>
      <c r="L43" s="12">
        <f t="shared" si="2"/>
        <v>0</v>
      </c>
      <c r="M43" s="39">
        <v>1896</v>
      </c>
      <c r="N43" s="39"/>
      <c r="O43" s="39">
        <f t="shared" si="3"/>
        <v>0</v>
      </c>
      <c r="P43" s="40">
        <v>0</v>
      </c>
      <c r="Q43" s="40"/>
      <c r="R43" s="40">
        <f t="shared" si="0"/>
        <v>0</v>
      </c>
      <c r="S43" s="41">
        <v>4</v>
      </c>
      <c r="T43" s="42"/>
      <c r="U43" s="42">
        <f t="shared" si="4"/>
        <v>0</v>
      </c>
      <c r="V43" s="43">
        <v>146.6902042255868</v>
      </c>
      <c r="W43" s="43"/>
      <c r="X43" s="43">
        <f t="shared" si="5"/>
        <v>0</v>
      </c>
      <c r="Y43" s="44">
        <f>VLOOKUP(B43,'[1]EPP POR OPS Ajustada'!$C$2:$J$126,8,FALSE)</f>
        <v>283.76727205326841</v>
      </c>
      <c r="Z43" s="44"/>
      <c r="AA43" s="44">
        <f t="shared" si="6"/>
        <v>0</v>
      </c>
      <c r="AB43" s="45">
        <f>VLOOKUP(B43,'[1]EPP POR OPS Ajustada'!$C$2:$G$126,5,FALSE)</f>
        <v>11.350690882130724</v>
      </c>
      <c r="AC43" s="45"/>
      <c r="AD43" s="45">
        <f t="shared" si="7"/>
        <v>0</v>
      </c>
    </row>
    <row r="44" spans="1:30" x14ac:dyDescent="0.25">
      <c r="A44" s="33">
        <v>129</v>
      </c>
      <c r="B44" s="30" t="s">
        <v>56</v>
      </c>
      <c r="C44" s="5" t="s">
        <v>40</v>
      </c>
      <c r="D44" s="5" t="s">
        <v>392</v>
      </c>
      <c r="E44" s="5" t="s">
        <v>339</v>
      </c>
      <c r="F44" s="6">
        <v>1872</v>
      </c>
      <c r="G44" s="7">
        <v>337</v>
      </c>
      <c r="H44" s="8"/>
      <c r="I44" s="9">
        <f t="shared" si="1"/>
        <v>0</v>
      </c>
      <c r="J44" s="10">
        <v>394</v>
      </c>
      <c r="K44" s="11"/>
      <c r="L44" s="12">
        <f t="shared" si="2"/>
        <v>0</v>
      </c>
      <c r="M44" s="39">
        <v>7020</v>
      </c>
      <c r="N44" s="39"/>
      <c r="O44" s="39">
        <f t="shared" si="3"/>
        <v>0</v>
      </c>
      <c r="P44" s="40">
        <v>7020</v>
      </c>
      <c r="Q44" s="40"/>
      <c r="R44" s="40">
        <f t="shared" si="0"/>
        <v>0</v>
      </c>
      <c r="S44" s="41">
        <v>20</v>
      </c>
      <c r="T44" s="42"/>
      <c r="U44" s="42">
        <f t="shared" si="4"/>
        <v>0</v>
      </c>
      <c r="V44" s="43">
        <v>733.45102112793393</v>
      </c>
      <c r="W44" s="43"/>
      <c r="X44" s="43">
        <f t="shared" si="5"/>
        <v>0</v>
      </c>
      <c r="Y44" s="44">
        <f>VLOOKUP(B44,'[1]EPP POR OPS Ajustada'!$C$2:$J$126,8,FALSE)</f>
        <v>1418.8363602663421</v>
      </c>
      <c r="Z44" s="44"/>
      <c r="AA44" s="44">
        <f t="shared" si="6"/>
        <v>0</v>
      </c>
      <c r="AB44" s="45">
        <f>VLOOKUP(B44,'[1]EPP POR OPS Ajustada'!$C$2:$G$126,5,FALSE)</f>
        <v>56.753454410653617</v>
      </c>
      <c r="AC44" s="45"/>
      <c r="AD44" s="45">
        <f t="shared" si="7"/>
        <v>0</v>
      </c>
    </row>
    <row r="45" spans="1:30" x14ac:dyDescent="0.25">
      <c r="A45" s="33">
        <v>501</v>
      </c>
      <c r="B45" s="29" t="s">
        <v>311</v>
      </c>
      <c r="C45" s="5" t="s">
        <v>90</v>
      </c>
      <c r="D45" s="5" t="s">
        <v>405</v>
      </c>
      <c r="E45" s="5" t="s">
        <v>110</v>
      </c>
      <c r="F45" s="6">
        <v>1095</v>
      </c>
      <c r="G45" s="7">
        <v>198</v>
      </c>
      <c r="H45" s="8"/>
      <c r="I45" s="9">
        <f t="shared" si="1"/>
        <v>0</v>
      </c>
      <c r="J45" s="10">
        <v>230</v>
      </c>
      <c r="K45" s="11"/>
      <c r="L45" s="12">
        <f t="shared" si="2"/>
        <v>0</v>
      </c>
      <c r="M45" s="39">
        <v>60</v>
      </c>
      <c r="N45" s="39"/>
      <c r="O45" s="39">
        <f t="shared" si="3"/>
        <v>0</v>
      </c>
      <c r="P45" s="40">
        <v>4376</v>
      </c>
      <c r="Q45" s="40"/>
      <c r="R45" s="40">
        <f t="shared" si="0"/>
        <v>0</v>
      </c>
      <c r="S45" s="41">
        <v>0</v>
      </c>
      <c r="T45" s="42"/>
      <c r="U45" s="42">
        <f t="shared" si="4"/>
        <v>0</v>
      </c>
      <c r="V45" s="43">
        <v>0</v>
      </c>
      <c r="W45" s="43"/>
      <c r="X45" s="43">
        <f t="shared" si="5"/>
        <v>0</v>
      </c>
      <c r="Y45" s="44">
        <v>0</v>
      </c>
      <c r="Z45" s="44"/>
      <c r="AA45" s="44">
        <f t="shared" si="6"/>
        <v>0</v>
      </c>
      <c r="AB45" s="45">
        <v>0</v>
      </c>
      <c r="AC45" s="45"/>
      <c r="AD45" s="45">
        <f t="shared" si="7"/>
        <v>0</v>
      </c>
    </row>
    <row r="46" spans="1:30" x14ac:dyDescent="0.25">
      <c r="A46" s="33">
        <v>505</v>
      </c>
      <c r="B46" s="29" t="s">
        <v>111</v>
      </c>
      <c r="C46" s="5" t="s">
        <v>90</v>
      </c>
      <c r="D46" s="5" t="s">
        <v>112</v>
      </c>
      <c r="E46" s="5" t="s">
        <v>113</v>
      </c>
      <c r="F46" s="6">
        <v>544</v>
      </c>
      <c r="G46" s="7">
        <v>98</v>
      </c>
      <c r="H46" s="8"/>
      <c r="I46" s="9">
        <f t="shared" si="1"/>
        <v>0</v>
      </c>
      <c r="J46" s="10">
        <v>115</v>
      </c>
      <c r="K46" s="11"/>
      <c r="L46" s="12">
        <f t="shared" si="2"/>
        <v>0</v>
      </c>
      <c r="M46" s="39">
        <v>180</v>
      </c>
      <c r="N46" s="39"/>
      <c r="O46" s="39">
        <f t="shared" si="3"/>
        <v>0</v>
      </c>
      <c r="P46" s="40">
        <v>2164</v>
      </c>
      <c r="Q46" s="40"/>
      <c r="R46" s="40">
        <f t="shared" si="0"/>
        <v>0</v>
      </c>
      <c r="S46" s="41">
        <v>5</v>
      </c>
      <c r="T46" s="42"/>
      <c r="U46" s="42">
        <f t="shared" si="4"/>
        <v>0</v>
      </c>
      <c r="V46" s="43">
        <v>183.36275528198348</v>
      </c>
      <c r="W46" s="43"/>
      <c r="X46" s="43">
        <f t="shared" si="5"/>
        <v>0</v>
      </c>
      <c r="Y46" s="44">
        <f>VLOOKUP(B46,'[1]EPP POR OPS Ajustada'!$C$2:$J$126,8,FALSE)</f>
        <v>354.70909006658553</v>
      </c>
      <c r="Z46" s="44"/>
      <c r="AA46" s="44">
        <f t="shared" si="6"/>
        <v>0</v>
      </c>
      <c r="AB46" s="45">
        <f>VLOOKUP(B46,'[1]EPP POR OPS Ajustada'!$C$2:$G$126,5,FALSE)</f>
        <v>14.188363602663404</v>
      </c>
      <c r="AC46" s="45"/>
      <c r="AD46" s="45">
        <f t="shared" si="7"/>
        <v>0</v>
      </c>
    </row>
    <row r="47" spans="1:30" x14ac:dyDescent="0.25">
      <c r="A47" s="33">
        <v>531</v>
      </c>
      <c r="B47" s="29" t="s">
        <v>96</v>
      </c>
      <c r="C47" s="5" t="s">
        <v>90</v>
      </c>
      <c r="D47" s="5" t="s">
        <v>97</v>
      </c>
      <c r="E47" s="5" t="s">
        <v>98</v>
      </c>
      <c r="F47" s="6">
        <v>809</v>
      </c>
      <c r="G47" s="7">
        <v>146</v>
      </c>
      <c r="H47" s="8"/>
      <c r="I47" s="9">
        <f t="shared" si="1"/>
        <v>0</v>
      </c>
      <c r="J47" s="10">
        <v>170</v>
      </c>
      <c r="K47" s="11"/>
      <c r="L47" s="12">
        <f t="shared" si="2"/>
        <v>0</v>
      </c>
      <c r="M47" s="39">
        <v>660</v>
      </c>
      <c r="N47" s="39"/>
      <c r="O47" s="39">
        <f t="shared" si="3"/>
        <v>0</v>
      </c>
      <c r="P47" s="40">
        <v>3192</v>
      </c>
      <c r="Q47" s="40"/>
      <c r="R47" s="40">
        <f t="shared" si="0"/>
        <v>0</v>
      </c>
      <c r="S47" s="41">
        <v>9</v>
      </c>
      <c r="T47" s="42"/>
      <c r="U47" s="42">
        <f t="shared" si="4"/>
        <v>0</v>
      </c>
      <c r="V47" s="43">
        <v>330.05295950757028</v>
      </c>
      <c r="W47" s="43"/>
      <c r="X47" s="43">
        <f t="shared" si="5"/>
        <v>0</v>
      </c>
      <c r="Y47" s="44">
        <f>VLOOKUP(B47,'[1]EPP POR OPS Ajustada'!$C$2:$J$126,8,FALSE)</f>
        <v>638.47636211985389</v>
      </c>
      <c r="Z47" s="44"/>
      <c r="AA47" s="44">
        <f t="shared" si="6"/>
        <v>0</v>
      </c>
      <c r="AB47" s="45">
        <f>VLOOKUP(B47,'[1]EPP POR OPS Ajustada'!$C$2:$G$126,5,FALSE)</f>
        <v>25.539054484794129</v>
      </c>
      <c r="AC47" s="45"/>
      <c r="AD47" s="45">
        <f t="shared" si="7"/>
        <v>0</v>
      </c>
    </row>
    <row r="48" spans="1:30" x14ac:dyDescent="0.25">
      <c r="A48" s="33">
        <v>202</v>
      </c>
      <c r="B48" s="29" t="s">
        <v>313</v>
      </c>
      <c r="C48" s="5" t="s">
        <v>90</v>
      </c>
      <c r="D48" s="5" t="s">
        <v>407</v>
      </c>
      <c r="E48" s="5" t="s">
        <v>375</v>
      </c>
      <c r="F48" s="6">
        <v>103</v>
      </c>
      <c r="G48" s="7">
        <v>19</v>
      </c>
      <c r="H48" s="8"/>
      <c r="I48" s="9">
        <f t="shared" si="1"/>
        <v>0</v>
      </c>
      <c r="J48" s="10">
        <v>22</v>
      </c>
      <c r="K48" s="11"/>
      <c r="L48" s="12">
        <f t="shared" si="2"/>
        <v>0</v>
      </c>
      <c r="M48" s="39">
        <v>1236</v>
      </c>
      <c r="N48" s="39"/>
      <c r="O48" s="39">
        <f t="shared" si="3"/>
        <v>0</v>
      </c>
      <c r="P48" s="40">
        <v>0</v>
      </c>
      <c r="Q48" s="40"/>
      <c r="R48" s="40">
        <f t="shared" si="0"/>
        <v>0</v>
      </c>
      <c r="S48" s="41">
        <v>2</v>
      </c>
      <c r="T48" s="42"/>
      <c r="U48" s="42">
        <f t="shared" si="4"/>
        <v>0</v>
      </c>
      <c r="V48" s="43">
        <v>73.345102112793398</v>
      </c>
      <c r="W48" s="43"/>
      <c r="X48" s="43">
        <f t="shared" si="5"/>
        <v>0</v>
      </c>
      <c r="Y48" s="44">
        <f>VLOOKUP(B48,'[1]EPP POR OPS Ajustada'!$C$2:$J$126,8,FALSE)</f>
        <v>141.88363602663421</v>
      </c>
      <c r="Z48" s="44"/>
      <c r="AA48" s="44">
        <f t="shared" si="6"/>
        <v>0</v>
      </c>
      <c r="AB48" s="45">
        <f>VLOOKUP(B48,'[1]EPP POR OPS Ajustada'!$C$2:$G$126,5,FALSE)</f>
        <v>5.6753454410653621</v>
      </c>
      <c r="AC48" s="45"/>
      <c r="AD48" s="45">
        <f t="shared" si="7"/>
        <v>0</v>
      </c>
    </row>
    <row r="49" spans="1:30" x14ac:dyDescent="0.25">
      <c r="A49" s="33">
        <v>508</v>
      </c>
      <c r="B49" s="29" t="s">
        <v>115</v>
      </c>
      <c r="C49" s="5" t="s">
        <v>90</v>
      </c>
      <c r="D49" s="5" t="s">
        <v>116</v>
      </c>
      <c r="E49" s="5" t="s">
        <v>117</v>
      </c>
      <c r="F49" s="6">
        <v>197</v>
      </c>
      <c r="G49" s="7">
        <v>36</v>
      </c>
      <c r="H49" s="8"/>
      <c r="I49" s="9">
        <f t="shared" si="1"/>
        <v>0</v>
      </c>
      <c r="J49" s="10">
        <v>42</v>
      </c>
      <c r="K49" s="11"/>
      <c r="L49" s="12">
        <f t="shared" si="2"/>
        <v>0</v>
      </c>
      <c r="M49" s="39">
        <v>180</v>
      </c>
      <c r="N49" s="39"/>
      <c r="O49" s="39">
        <f t="shared" si="3"/>
        <v>0</v>
      </c>
      <c r="P49" s="40">
        <v>776</v>
      </c>
      <c r="Q49" s="40"/>
      <c r="R49" s="40">
        <f t="shared" si="0"/>
        <v>0</v>
      </c>
      <c r="S49" s="41">
        <v>3</v>
      </c>
      <c r="T49" s="42"/>
      <c r="U49" s="42">
        <f t="shared" si="4"/>
        <v>0</v>
      </c>
      <c r="V49" s="43">
        <v>110.0176531691901</v>
      </c>
      <c r="W49" s="43"/>
      <c r="X49" s="43">
        <f t="shared" si="5"/>
        <v>0</v>
      </c>
      <c r="Y49" s="44">
        <f>VLOOKUP(B49,'[1]EPP POR OPS Ajustada'!$C$2:$J$126,8,FALSE)</f>
        <v>212.8254540399513</v>
      </c>
      <c r="Z49" s="44"/>
      <c r="AA49" s="44">
        <f t="shared" si="6"/>
        <v>0</v>
      </c>
      <c r="AB49" s="45">
        <f>VLOOKUP(B49,'[1]EPP POR OPS Ajustada'!$C$2:$G$126,5,FALSE)</f>
        <v>8.513018161598044</v>
      </c>
      <c r="AC49" s="45"/>
      <c r="AD49" s="45">
        <f t="shared" si="7"/>
        <v>0</v>
      </c>
    </row>
    <row r="50" spans="1:30" x14ac:dyDescent="0.25">
      <c r="A50" s="33">
        <v>533</v>
      </c>
      <c r="B50" s="29" t="s">
        <v>93</v>
      </c>
      <c r="C50" s="5" t="s">
        <v>94</v>
      </c>
      <c r="D50" s="5" t="s">
        <v>410</v>
      </c>
      <c r="E50" s="5" t="s">
        <v>95</v>
      </c>
      <c r="F50" s="6">
        <v>119</v>
      </c>
      <c r="G50" s="7">
        <v>22</v>
      </c>
      <c r="H50" s="8"/>
      <c r="I50" s="9">
        <f t="shared" si="1"/>
        <v>0</v>
      </c>
      <c r="J50" s="10">
        <v>25</v>
      </c>
      <c r="K50" s="11"/>
      <c r="L50" s="12">
        <f t="shared" si="2"/>
        <v>0</v>
      </c>
      <c r="M50" s="39">
        <v>1427.9999999999998</v>
      </c>
      <c r="N50" s="39"/>
      <c r="O50" s="39">
        <f t="shared" si="3"/>
        <v>0</v>
      </c>
      <c r="P50" s="40">
        <v>0</v>
      </c>
      <c r="Q50" s="40"/>
      <c r="R50" s="40">
        <f t="shared" si="0"/>
        <v>0</v>
      </c>
      <c r="S50" s="41">
        <v>3</v>
      </c>
      <c r="T50" s="42"/>
      <c r="U50" s="42">
        <f t="shared" si="4"/>
        <v>0</v>
      </c>
      <c r="V50" s="43">
        <v>110.0176531691901</v>
      </c>
      <c r="W50" s="43"/>
      <c r="X50" s="43">
        <f t="shared" si="5"/>
        <v>0</v>
      </c>
      <c r="Y50" s="44">
        <f>VLOOKUP(B50,'[1]EPP POR OPS Ajustada'!$C$2:$J$126,8,FALSE)</f>
        <v>212.8254540399513</v>
      </c>
      <c r="Z50" s="44"/>
      <c r="AA50" s="44">
        <f t="shared" si="6"/>
        <v>0</v>
      </c>
      <c r="AB50" s="45">
        <f>VLOOKUP(B50,'[1]EPP POR OPS Ajustada'!$C$2:$G$126,5,FALSE)</f>
        <v>8.513018161598044</v>
      </c>
      <c r="AC50" s="45"/>
      <c r="AD50" s="45">
        <f t="shared" si="7"/>
        <v>0</v>
      </c>
    </row>
    <row r="51" spans="1:30" x14ac:dyDescent="0.25">
      <c r="A51" s="33">
        <v>514</v>
      </c>
      <c r="B51" s="29" t="s">
        <v>120</v>
      </c>
      <c r="C51" s="5" t="s">
        <v>90</v>
      </c>
      <c r="D51" s="5" t="s">
        <v>408</v>
      </c>
      <c r="E51" s="5" t="s">
        <v>121</v>
      </c>
      <c r="F51" s="6">
        <v>199</v>
      </c>
      <c r="G51" s="7">
        <v>36</v>
      </c>
      <c r="H51" s="8"/>
      <c r="I51" s="9">
        <f t="shared" si="1"/>
        <v>0</v>
      </c>
      <c r="J51" s="10">
        <v>42</v>
      </c>
      <c r="K51" s="11"/>
      <c r="L51" s="12">
        <f t="shared" si="2"/>
        <v>0</v>
      </c>
      <c r="M51" s="39">
        <v>2040</v>
      </c>
      <c r="N51" s="39"/>
      <c r="O51" s="39">
        <f t="shared" si="3"/>
        <v>0</v>
      </c>
      <c r="P51" s="40">
        <v>660</v>
      </c>
      <c r="Q51" s="40"/>
      <c r="R51" s="40">
        <f t="shared" si="0"/>
        <v>0</v>
      </c>
      <c r="S51" s="41">
        <v>4</v>
      </c>
      <c r="T51" s="42"/>
      <c r="U51" s="42">
        <f t="shared" si="4"/>
        <v>0</v>
      </c>
      <c r="V51" s="43">
        <v>146.6902042255868</v>
      </c>
      <c r="W51" s="43"/>
      <c r="X51" s="43">
        <f t="shared" si="5"/>
        <v>0</v>
      </c>
      <c r="Y51" s="44">
        <f>VLOOKUP(B51,'[1]EPP POR OPS Ajustada'!$C$2:$J$126,8,FALSE)</f>
        <v>283.76727205326841</v>
      </c>
      <c r="Z51" s="44"/>
      <c r="AA51" s="44">
        <f t="shared" si="6"/>
        <v>0</v>
      </c>
      <c r="AB51" s="45">
        <f>VLOOKUP(B51,'[1]EPP POR OPS Ajustada'!$C$2:$G$126,5,FALSE)</f>
        <v>11.350690882130724</v>
      </c>
      <c r="AC51" s="45"/>
      <c r="AD51" s="45">
        <f t="shared" si="7"/>
        <v>0</v>
      </c>
    </row>
    <row r="52" spans="1:30" x14ac:dyDescent="0.25">
      <c r="A52" s="33">
        <v>537</v>
      </c>
      <c r="B52" s="29" t="s">
        <v>122</v>
      </c>
      <c r="C52" s="5" t="s">
        <v>90</v>
      </c>
      <c r="D52" s="5" t="s">
        <v>108</v>
      </c>
      <c r="E52" s="5" t="s">
        <v>123</v>
      </c>
      <c r="F52" s="6">
        <v>2665</v>
      </c>
      <c r="G52" s="7">
        <v>480</v>
      </c>
      <c r="H52" s="8"/>
      <c r="I52" s="9">
        <f t="shared" si="1"/>
        <v>0</v>
      </c>
      <c r="J52" s="10">
        <v>560</v>
      </c>
      <c r="K52" s="11"/>
      <c r="L52" s="12">
        <f t="shared" si="2"/>
        <v>0</v>
      </c>
      <c r="M52" s="39">
        <v>1980</v>
      </c>
      <c r="N52" s="39"/>
      <c r="O52" s="39">
        <f t="shared" si="3"/>
        <v>0</v>
      </c>
      <c r="P52" s="40">
        <v>10528</v>
      </c>
      <c r="Q52" s="40"/>
      <c r="R52" s="40">
        <f t="shared" si="0"/>
        <v>0</v>
      </c>
      <c r="S52" s="41">
        <v>0</v>
      </c>
      <c r="T52" s="42"/>
      <c r="U52" s="42">
        <f t="shared" si="4"/>
        <v>0</v>
      </c>
      <c r="V52" s="43">
        <v>0</v>
      </c>
      <c r="W52" s="43"/>
      <c r="X52" s="43">
        <f t="shared" si="5"/>
        <v>0</v>
      </c>
      <c r="Y52" s="44">
        <v>0</v>
      </c>
      <c r="Z52" s="44"/>
      <c r="AA52" s="44">
        <f t="shared" si="6"/>
        <v>0</v>
      </c>
      <c r="AB52" s="45">
        <v>0</v>
      </c>
      <c r="AC52" s="45"/>
      <c r="AD52" s="45">
        <f t="shared" si="7"/>
        <v>0</v>
      </c>
    </row>
    <row r="53" spans="1:30" x14ac:dyDescent="0.25">
      <c r="A53" s="33">
        <v>515</v>
      </c>
      <c r="B53" s="29" t="s">
        <v>124</v>
      </c>
      <c r="C53" s="5" t="s">
        <v>90</v>
      </c>
      <c r="D53" s="5" t="s">
        <v>125</v>
      </c>
      <c r="E53" s="5" t="s">
        <v>126</v>
      </c>
      <c r="F53" s="6">
        <v>224</v>
      </c>
      <c r="G53" s="7">
        <v>41</v>
      </c>
      <c r="H53" s="8"/>
      <c r="I53" s="9">
        <f t="shared" si="1"/>
        <v>0</v>
      </c>
      <c r="J53" s="10">
        <v>48</v>
      </c>
      <c r="K53" s="11"/>
      <c r="L53" s="12">
        <f t="shared" si="2"/>
        <v>0</v>
      </c>
      <c r="M53" s="39">
        <v>2688.0000000000005</v>
      </c>
      <c r="N53" s="39"/>
      <c r="O53" s="39">
        <f t="shared" si="3"/>
        <v>0</v>
      </c>
      <c r="P53" s="40">
        <v>0</v>
      </c>
      <c r="Q53" s="40"/>
      <c r="R53" s="40">
        <f t="shared" si="0"/>
        <v>0</v>
      </c>
      <c r="S53" s="41">
        <v>4</v>
      </c>
      <c r="T53" s="42"/>
      <c r="U53" s="42">
        <f t="shared" si="4"/>
        <v>0</v>
      </c>
      <c r="V53" s="43">
        <v>146.6902042255868</v>
      </c>
      <c r="W53" s="43"/>
      <c r="X53" s="43">
        <f t="shared" si="5"/>
        <v>0</v>
      </c>
      <c r="Y53" s="44">
        <f>VLOOKUP(B53,'[1]EPP POR OPS Ajustada'!$C$2:$J$126,8,FALSE)</f>
        <v>283.76727205326841</v>
      </c>
      <c r="Z53" s="44"/>
      <c r="AA53" s="44">
        <f t="shared" si="6"/>
        <v>0</v>
      </c>
      <c r="AB53" s="45">
        <f>VLOOKUP(B53,'[1]EPP POR OPS Ajustada'!$C$2:$G$126,5,FALSE)</f>
        <v>11.350690882130724</v>
      </c>
      <c r="AC53" s="45"/>
      <c r="AD53" s="45">
        <f t="shared" si="7"/>
        <v>0</v>
      </c>
    </row>
    <row r="54" spans="1:30" x14ac:dyDescent="0.25">
      <c r="A54" s="33">
        <v>530</v>
      </c>
      <c r="B54" s="29" t="s">
        <v>99</v>
      </c>
      <c r="C54" s="5" t="s">
        <v>94</v>
      </c>
      <c r="D54" s="5" t="s">
        <v>100</v>
      </c>
      <c r="E54" s="5" t="s">
        <v>101</v>
      </c>
      <c r="F54" s="6">
        <v>581</v>
      </c>
      <c r="G54" s="7">
        <v>105</v>
      </c>
      <c r="H54" s="8"/>
      <c r="I54" s="9">
        <f t="shared" si="1"/>
        <v>0</v>
      </c>
      <c r="J54" s="10">
        <v>123</v>
      </c>
      <c r="K54" s="11"/>
      <c r="L54" s="12">
        <f t="shared" si="2"/>
        <v>0</v>
      </c>
      <c r="M54" s="39">
        <v>6971.9999999999991</v>
      </c>
      <c r="N54" s="39"/>
      <c r="O54" s="39">
        <f t="shared" si="3"/>
        <v>0</v>
      </c>
      <c r="P54" s="40">
        <v>0</v>
      </c>
      <c r="Q54" s="40"/>
      <c r="R54" s="40">
        <f t="shared" si="0"/>
        <v>0</v>
      </c>
      <c r="S54" s="41">
        <v>10</v>
      </c>
      <c r="T54" s="42"/>
      <c r="U54" s="42">
        <f t="shared" si="4"/>
        <v>0</v>
      </c>
      <c r="V54" s="43">
        <v>366.72551056396696</v>
      </c>
      <c r="W54" s="43"/>
      <c r="X54" s="43">
        <f t="shared" si="5"/>
        <v>0</v>
      </c>
      <c r="Y54" s="44">
        <f>VLOOKUP(B54,'[1]EPP POR OPS Ajustada'!$C$2:$J$126,8,FALSE)</f>
        <v>709.41818013317106</v>
      </c>
      <c r="Z54" s="44"/>
      <c r="AA54" s="44">
        <f t="shared" si="6"/>
        <v>0</v>
      </c>
      <c r="AB54" s="45">
        <f>VLOOKUP(B54,'[1]EPP POR OPS Ajustada'!$C$2:$G$126,5,FALSE)</f>
        <v>28.376727205326809</v>
      </c>
      <c r="AC54" s="45"/>
      <c r="AD54" s="45">
        <f t="shared" si="7"/>
        <v>0</v>
      </c>
    </row>
    <row r="55" spans="1:30" x14ac:dyDescent="0.25">
      <c r="A55" s="33">
        <v>517</v>
      </c>
      <c r="B55" s="29" t="s">
        <v>102</v>
      </c>
      <c r="C55" s="5" t="s">
        <v>90</v>
      </c>
      <c r="D55" s="5" t="s">
        <v>103</v>
      </c>
      <c r="E55" s="5" t="s">
        <v>104</v>
      </c>
      <c r="F55" s="6">
        <v>114</v>
      </c>
      <c r="G55" s="7">
        <v>21</v>
      </c>
      <c r="H55" s="8"/>
      <c r="I55" s="9">
        <f t="shared" si="1"/>
        <v>0</v>
      </c>
      <c r="J55" s="10">
        <v>24</v>
      </c>
      <c r="K55" s="11"/>
      <c r="L55" s="12">
        <f t="shared" si="2"/>
        <v>0</v>
      </c>
      <c r="M55" s="39">
        <v>1367.9999999999998</v>
      </c>
      <c r="N55" s="39"/>
      <c r="O55" s="39">
        <f t="shared" si="3"/>
        <v>0</v>
      </c>
      <c r="P55" s="40">
        <v>0</v>
      </c>
      <c r="Q55" s="40"/>
      <c r="R55" s="40">
        <f t="shared" si="0"/>
        <v>0</v>
      </c>
      <c r="S55" s="41">
        <v>3</v>
      </c>
      <c r="T55" s="42"/>
      <c r="U55" s="42">
        <f t="shared" si="4"/>
        <v>0</v>
      </c>
      <c r="V55" s="43">
        <v>110.0176531691901</v>
      </c>
      <c r="W55" s="43"/>
      <c r="X55" s="43">
        <f t="shared" si="5"/>
        <v>0</v>
      </c>
      <c r="Y55" s="44">
        <f>VLOOKUP(B55,'[1]EPP POR OPS Ajustada'!$C$2:$J$126,8,FALSE)</f>
        <v>212.8254540399513</v>
      </c>
      <c r="Z55" s="44"/>
      <c r="AA55" s="44">
        <f t="shared" si="6"/>
        <v>0</v>
      </c>
      <c r="AB55" s="45">
        <f>VLOOKUP(B55,'[1]EPP POR OPS Ajustada'!$C$2:$G$126,5,FALSE)</f>
        <v>8.513018161598044</v>
      </c>
      <c r="AC55" s="45"/>
      <c r="AD55" s="45">
        <f t="shared" si="7"/>
        <v>0</v>
      </c>
    </row>
    <row r="56" spans="1:30" x14ac:dyDescent="0.25">
      <c r="A56" s="33">
        <v>519</v>
      </c>
      <c r="B56" s="29" t="s">
        <v>128</v>
      </c>
      <c r="C56" s="5" t="s">
        <v>90</v>
      </c>
      <c r="D56" s="5" t="s">
        <v>129</v>
      </c>
      <c r="E56" s="5" t="s">
        <v>130</v>
      </c>
      <c r="F56" s="6">
        <v>159</v>
      </c>
      <c r="G56" s="7">
        <v>29</v>
      </c>
      <c r="H56" s="8"/>
      <c r="I56" s="9">
        <f t="shared" si="1"/>
        <v>0</v>
      </c>
      <c r="J56" s="10">
        <v>34</v>
      </c>
      <c r="K56" s="11"/>
      <c r="L56" s="12">
        <f t="shared" si="2"/>
        <v>0</v>
      </c>
      <c r="M56" s="39">
        <v>1908</v>
      </c>
      <c r="N56" s="39"/>
      <c r="O56" s="39">
        <f t="shared" si="3"/>
        <v>0</v>
      </c>
      <c r="P56" s="40">
        <v>0</v>
      </c>
      <c r="Q56" s="40"/>
      <c r="R56" s="40">
        <f t="shared" si="0"/>
        <v>0</v>
      </c>
      <c r="S56" s="41">
        <v>3</v>
      </c>
      <c r="T56" s="42"/>
      <c r="U56" s="42">
        <f t="shared" si="4"/>
        <v>0</v>
      </c>
      <c r="V56" s="43">
        <v>110.0176531691901</v>
      </c>
      <c r="W56" s="43"/>
      <c r="X56" s="43">
        <f t="shared" si="5"/>
        <v>0</v>
      </c>
      <c r="Y56" s="44">
        <f>VLOOKUP(B56,'[1]EPP POR OPS Ajustada'!$C$2:$J$126,8,FALSE)</f>
        <v>212.8254540399513</v>
      </c>
      <c r="Z56" s="44"/>
      <c r="AA56" s="44">
        <f t="shared" si="6"/>
        <v>0</v>
      </c>
      <c r="AB56" s="45">
        <f>VLOOKUP(B56,'[1]EPP POR OPS Ajustada'!$C$2:$G$126,5,FALSE)</f>
        <v>8.513018161598044</v>
      </c>
      <c r="AC56" s="45"/>
      <c r="AD56" s="45">
        <f t="shared" si="7"/>
        <v>0</v>
      </c>
    </row>
    <row r="57" spans="1:30" x14ac:dyDescent="0.25">
      <c r="A57" s="33">
        <v>521</v>
      </c>
      <c r="B57" s="29" t="s">
        <v>131</v>
      </c>
      <c r="C57" s="5" t="s">
        <v>90</v>
      </c>
      <c r="D57" s="5" t="s">
        <v>132</v>
      </c>
      <c r="E57" s="5" t="s">
        <v>376</v>
      </c>
      <c r="F57" s="6">
        <v>143</v>
      </c>
      <c r="G57" s="7">
        <v>26</v>
      </c>
      <c r="H57" s="8"/>
      <c r="I57" s="9">
        <f t="shared" si="1"/>
        <v>0</v>
      </c>
      <c r="J57" s="10">
        <v>31</v>
      </c>
      <c r="K57" s="11"/>
      <c r="L57" s="12">
        <f t="shared" si="2"/>
        <v>0</v>
      </c>
      <c r="M57" s="39">
        <v>1715.9999999999998</v>
      </c>
      <c r="N57" s="39"/>
      <c r="O57" s="39">
        <f t="shared" si="3"/>
        <v>0</v>
      </c>
      <c r="P57" s="40">
        <v>0</v>
      </c>
      <c r="Q57" s="40"/>
      <c r="R57" s="40">
        <f t="shared" si="0"/>
        <v>0</v>
      </c>
      <c r="S57" s="41">
        <v>2</v>
      </c>
      <c r="T57" s="42"/>
      <c r="U57" s="42">
        <f t="shared" si="4"/>
        <v>0</v>
      </c>
      <c r="V57" s="43">
        <v>73.345102112793398</v>
      </c>
      <c r="W57" s="43"/>
      <c r="X57" s="43">
        <f t="shared" si="5"/>
        <v>0</v>
      </c>
      <c r="Y57" s="44">
        <f>VLOOKUP(B57,'[1]EPP POR OPS Ajustada'!$C$2:$J$126,8,FALSE)</f>
        <v>141.88363602663421</v>
      </c>
      <c r="Z57" s="44"/>
      <c r="AA57" s="44">
        <f t="shared" si="6"/>
        <v>0</v>
      </c>
      <c r="AB57" s="45">
        <f>VLOOKUP(B57,'[1]EPP POR OPS Ajustada'!$C$2:$G$126,5,FALSE)</f>
        <v>5.6753454410653621</v>
      </c>
      <c r="AC57" s="45"/>
      <c r="AD57" s="45">
        <f t="shared" si="7"/>
        <v>0</v>
      </c>
    </row>
    <row r="58" spans="1:30" x14ac:dyDescent="0.25">
      <c r="A58" s="33">
        <v>523</v>
      </c>
      <c r="B58" s="29" t="s">
        <v>133</v>
      </c>
      <c r="C58" s="5" t="s">
        <v>90</v>
      </c>
      <c r="D58" s="5" t="s">
        <v>409</v>
      </c>
      <c r="E58" s="5" t="s">
        <v>377</v>
      </c>
      <c r="F58" s="6">
        <v>67</v>
      </c>
      <c r="G58" s="7">
        <v>13</v>
      </c>
      <c r="H58" s="8"/>
      <c r="I58" s="9">
        <f t="shared" si="1"/>
        <v>0</v>
      </c>
      <c r="J58" s="10">
        <v>15</v>
      </c>
      <c r="K58" s="11"/>
      <c r="L58" s="12">
        <f t="shared" si="2"/>
        <v>0</v>
      </c>
      <c r="M58" s="39">
        <v>804</v>
      </c>
      <c r="N58" s="39"/>
      <c r="O58" s="39">
        <f t="shared" si="3"/>
        <v>0</v>
      </c>
      <c r="P58" s="40">
        <v>0</v>
      </c>
      <c r="Q58" s="40"/>
      <c r="R58" s="40">
        <f t="shared" si="0"/>
        <v>0</v>
      </c>
      <c r="S58" s="41">
        <v>2</v>
      </c>
      <c r="T58" s="42"/>
      <c r="U58" s="42">
        <f t="shared" si="4"/>
        <v>0</v>
      </c>
      <c r="V58" s="43">
        <v>73.345102112793398</v>
      </c>
      <c r="W58" s="43"/>
      <c r="X58" s="43">
        <f t="shared" si="5"/>
        <v>0</v>
      </c>
      <c r="Y58" s="44">
        <f>VLOOKUP(B58,'[1]EPP POR OPS Ajustada'!$C$2:$J$126,8,FALSE)</f>
        <v>141.88363602663421</v>
      </c>
      <c r="Z58" s="44"/>
      <c r="AA58" s="44">
        <f t="shared" si="6"/>
        <v>0</v>
      </c>
      <c r="AB58" s="45">
        <f>VLOOKUP(B58,'[1]EPP POR OPS Ajustada'!$C$2:$G$126,5,FALSE)</f>
        <v>5.6753454410653621</v>
      </c>
      <c r="AC58" s="45"/>
      <c r="AD58" s="45">
        <f t="shared" si="7"/>
        <v>0</v>
      </c>
    </row>
    <row r="59" spans="1:30" x14ac:dyDescent="0.25">
      <c r="A59" s="33">
        <v>527</v>
      </c>
      <c r="B59" s="29" t="s">
        <v>134</v>
      </c>
      <c r="C59" s="5" t="s">
        <v>90</v>
      </c>
      <c r="D59" s="5" t="s">
        <v>135</v>
      </c>
      <c r="E59" s="5" t="s">
        <v>378</v>
      </c>
      <c r="F59" s="6">
        <v>250</v>
      </c>
      <c r="G59" s="7">
        <v>45</v>
      </c>
      <c r="H59" s="8"/>
      <c r="I59" s="9">
        <f t="shared" si="1"/>
        <v>0</v>
      </c>
      <c r="J59" s="10">
        <v>53</v>
      </c>
      <c r="K59" s="11"/>
      <c r="L59" s="12">
        <f t="shared" si="2"/>
        <v>0</v>
      </c>
      <c r="M59" s="39">
        <v>3000</v>
      </c>
      <c r="N59" s="39"/>
      <c r="O59" s="39">
        <f t="shared" si="3"/>
        <v>0</v>
      </c>
      <c r="P59" s="40">
        <v>0</v>
      </c>
      <c r="Q59" s="40"/>
      <c r="R59" s="40">
        <f t="shared" si="0"/>
        <v>0</v>
      </c>
      <c r="S59" s="41">
        <v>4</v>
      </c>
      <c r="T59" s="42"/>
      <c r="U59" s="42">
        <f t="shared" si="4"/>
        <v>0</v>
      </c>
      <c r="V59" s="43">
        <v>146.6902042255868</v>
      </c>
      <c r="W59" s="43"/>
      <c r="X59" s="43">
        <f t="shared" si="5"/>
        <v>0</v>
      </c>
      <c r="Y59" s="44">
        <f>VLOOKUP(B59,'[1]EPP POR OPS Ajustada'!$C$2:$J$126,8,FALSE)</f>
        <v>283.76727205326841</v>
      </c>
      <c r="Z59" s="44"/>
      <c r="AA59" s="44">
        <f t="shared" si="6"/>
        <v>0</v>
      </c>
      <c r="AB59" s="45">
        <f>VLOOKUP(B59,'[1]EPP POR OPS Ajustada'!$C$2:$G$126,5,FALSE)</f>
        <v>11.350690882130724</v>
      </c>
      <c r="AC59" s="45"/>
      <c r="AD59" s="45">
        <f t="shared" si="7"/>
        <v>0</v>
      </c>
    </row>
    <row r="60" spans="1:30" ht="39" x14ac:dyDescent="0.25">
      <c r="A60" s="33">
        <v>537</v>
      </c>
      <c r="B60" s="29" t="s">
        <v>422</v>
      </c>
      <c r="C60" s="35" t="s">
        <v>90</v>
      </c>
      <c r="D60" s="35" t="s">
        <v>108</v>
      </c>
      <c r="E60" s="35" t="s">
        <v>109</v>
      </c>
      <c r="F60" s="6">
        <v>3404</v>
      </c>
      <c r="G60" s="7">
        <v>613</v>
      </c>
      <c r="H60" s="8"/>
      <c r="I60" s="9">
        <f t="shared" si="1"/>
        <v>0</v>
      </c>
      <c r="J60" s="10">
        <v>715</v>
      </c>
      <c r="K60" s="11"/>
      <c r="L60" s="12">
        <f t="shared" si="2"/>
        <v>0</v>
      </c>
      <c r="M60" s="39">
        <v>12120</v>
      </c>
      <c r="N60" s="39"/>
      <c r="O60" s="39">
        <f t="shared" si="3"/>
        <v>0</v>
      </c>
      <c r="P60" s="40">
        <v>12808</v>
      </c>
      <c r="Q60" s="40"/>
      <c r="R60" s="40">
        <f t="shared" si="0"/>
        <v>0</v>
      </c>
      <c r="S60" s="41">
        <v>2</v>
      </c>
      <c r="T60" s="42"/>
      <c r="U60" s="42">
        <f t="shared" si="4"/>
        <v>0</v>
      </c>
      <c r="V60" s="43">
        <v>73.345102112793398</v>
      </c>
      <c r="W60" s="43"/>
      <c r="X60" s="43">
        <f t="shared" si="5"/>
        <v>0</v>
      </c>
      <c r="Y60" s="44">
        <f>VLOOKUP(B60,'[1]EPP POR OPS Ajustada'!$C$2:$J$126,8,FALSE)</f>
        <v>141.88363602663421</v>
      </c>
      <c r="Z60" s="44"/>
      <c r="AA60" s="44">
        <f t="shared" si="6"/>
        <v>0</v>
      </c>
      <c r="AB60" s="45">
        <f>VLOOKUP(B60,'[1]EPP POR OPS Ajustada'!$C$2:$G$126,5,FALSE)</f>
        <v>5.6753454410653621</v>
      </c>
      <c r="AC60" s="45"/>
      <c r="AD60" s="45">
        <f t="shared" si="7"/>
        <v>0</v>
      </c>
    </row>
    <row r="61" spans="1:30" x14ac:dyDescent="0.25">
      <c r="A61" s="33">
        <v>535</v>
      </c>
      <c r="B61" s="29" t="s">
        <v>89</v>
      </c>
      <c r="C61" s="5" t="s">
        <v>90</v>
      </c>
      <c r="D61" s="5" t="s">
        <v>91</v>
      </c>
      <c r="E61" s="5" t="s">
        <v>92</v>
      </c>
      <c r="F61" s="6">
        <v>1626</v>
      </c>
      <c r="G61" s="7">
        <v>293</v>
      </c>
      <c r="H61" s="8"/>
      <c r="I61" s="9">
        <f t="shared" si="1"/>
        <v>0</v>
      </c>
      <c r="J61" s="10">
        <v>342</v>
      </c>
      <c r="K61" s="11"/>
      <c r="L61" s="12">
        <f t="shared" si="2"/>
        <v>0</v>
      </c>
      <c r="M61" s="39">
        <v>60</v>
      </c>
      <c r="N61" s="39"/>
      <c r="O61" s="39">
        <f t="shared" si="3"/>
        <v>0</v>
      </c>
      <c r="P61" s="40">
        <v>6500</v>
      </c>
      <c r="Q61" s="40"/>
      <c r="R61" s="40">
        <f t="shared" si="0"/>
        <v>0</v>
      </c>
      <c r="S61" s="41">
        <v>14</v>
      </c>
      <c r="T61" s="42"/>
      <c r="U61" s="42">
        <f t="shared" si="4"/>
        <v>0</v>
      </c>
      <c r="V61" s="43">
        <v>513.41571478955382</v>
      </c>
      <c r="W61" s="43"/>
      <c r="X61" s="43">
        <f t="shared" si="5"/>
        <v>0</v>
      </c>
      <c r="Y61" s="44">
        <f>VLOOKUP(B61,'[1]EPP POR OPS Ajustada'!$C$2:$J$126,8,FALSE)</f>
        <v>993.18545218643942</v>
      </c>
      <c r="Z61" s="44"/>
      <c r="AA61" s="44">
        <f t="shared" si="6"/>
        <v>0</v>
      </c>
      <c r="AB61" s="45">
        <f>VLOOKUP(B61,'[1]EPP POR OPS Ajustada'!$C$2:$G$126,5,FALSE)</f>
        <v>39.727418087457536</v>
      </c>
      <c r="AC61" s="45"/>
      <c r="AD61" s="45">
        <f t="shared" si="7"/>
        <v>0</v>
      </c>
    </row>
    <row r="62" spans="1:30" x14ac:dyDescent="0.25">
      <c r="A62" s="33">
        <v>518</v>
      </c>
      <c r="B62" s="29" t="s">
        <v>105</v>
      </c>
      <c r="C62" s="5" t="s">
        <v>90</v>
      </c>
      <c r="D62" s="5" t="s">
        <v>106</v>
      </c>
      <c r="E62" s="5" t="s">
        <v>107</v>
      </c>
      <c r="F62" s="6">
        <v>192</v>
      </c>
      <c r="G62" s="7">
        <v>35</v>
      </c>
      <c r="H62" s="8"/>
      <c r="I62" s="9">
        <f t="shared" si="1"/>
        <v>0</v>
      </c>
      <c r="J62" s="10">
        <v>41</v>
      </c>
      <c r="K62" s="11"/>
      <c r="L62" s="12">
        <f t="shared" si="2"/>
        <v>0</v>
      </c>
      <c r="M62" s="39">
        <v>2304</v>
      </c>
      <c r="N62" s="39"/>
      <c r="O62" s="39">
        <f t="shared" si="3"/>
        <v>0</v>
      </c>
      <c r="P62" s="40">
        <v>0</v>
      </c>
      <c r="Q62" s="40"/>
      <c r="R62" s="40">
        <f t="shared" si="0"/>
        <v>0</v>
      </c>
      <c r="S62" s="41">
        <v>2</v>
      </c>
      <c r="T62" s="42"/>
      <c r="U62" s="42">
        <f t="shared" si="4"/>
        <v>0</v>
      </c>
      <c r="V62" s="43">
        <v>73.345102112793398</v>
      </c>
      <c r="W62" s="43"/>
      <c r="X62" s="43">
        <f t="shared" si="5"/>
        <v>0</v>
      </c>
      <c r="Y62" s="44">
        <f>VLOOKUP(B62,'[1]EPP POR OPS Ajustada'!$C$2:$J$126,8,FALSE)</f>
        <v>141.88363602663421</v>
      </c>
      <c r="Z62" s="44"/>
      <c r="AA62" s="44">
        <f t="shared" si="6"/>
        <v>0</v>
      </c>
      <c r="AB62" s="45">
        <f>VLOOKUP(B62,'[1]EPP POR OPS Ajustada'!$C$2:$G$126,5,FALSE)</f>
        <v>5.6753454410653621</v>
      </c>
      <c r="AC62" s="45"/>
      <c r="AD62" s="45">
        <f t="shared" si="7"/>
        <v>0</v>
      </c>
    </row>
    <row r="63" spans="1:30" x14ac:dyDescent="0.25">
      <c r="A63" s="33">
        <v>513</v>
      </c>
      <c r="B63" s="29" t="s">
        <v>314</v>
      </c>
      <c r="C63" s="5" t="s">
        <v>90</v>
      </c>
      <c r="D63" s="5" t="s">
        <v>118</v>
      </c>
      <c r="E63" s="5" t="s">
        <v>119</v>
      </c>
      <c r="F63" s="6">
        <v>88</v>
      </c>
      <c r="G63" s="7">
        <v>16</v>
      </c>
      <c r="H63" s="8"/>
      <c r="I63" s="9">
        <f t="shared" si="1"/>
        <v>0</v>
      </c>
      <c r="J63" s="10">
        <v>19</v>
      </c>
      <c r="K63" s="11"/>
      <c r="L63" s="12">
        <f t="shared" si="2"/>
        <v>0</v>
      </c>
      <c r="M63" s="39">
        <v>1056</v>
      </c>
      <c r="N63" s="39"/>
      <c r="O63" s="39">
        <f t="shared" si="3"/>
        <v>0</v>
      </c>
      <c r="P63" s="40">
        <v>0</v>
      </c>
      <c r="Q63" s="40"/>
      <c r="R63" s="40">
        <f t="shared" si="0"/>
        <v>0</v>
      </c>
      <c r="S63" s="41">
        <v>2</v>
      </c>
      <c r="T63" s="42"/>
      <c r="U63" s="42">
        <f t="shared" si="4"/>
        <v>0</v>
      </c>
      <c r="V63" s="43">
        <v>73.345102112793398</v>
      </c>
      <c r="W63" s="43"/>
      <c r="X63" s="43">
        <f t="shared" si="5"/>
        <v>0</v>
      </c>
      <c r="Y63" s="44">
        <f>VLOOKUP(B63,'[1]EPP POR OPS Ajustada'!$C$2:$J$126,8,FALSE)</f>
        <v>141.88363602663421</v>
      </c>
      <c r="Z63" s="44"/>
      <c r="AA63" s="44">
        <f t="shared" si="6"/>
        <v>0</v>
      </c>
      <c r="AB63" s="45">
        <f>VLOOKUP(B63,'[1]EPP POR OPS Ajustada'!$C$2:$G$126,5,FALSE)</f>
        <v>5.6753454410653621</v>
      </c>
      <c r="AC63" s="45"/>
      <c r="AD63" s="45">
        <f t="shared" si="7"/>
        <v>0</v>
      </c>
    </row>
    <row r="64" spans="1:30" x14ac:dyDescent="0.25">
      <c r="A64" s="33">
        <v>506</v>
      </c>
      <c r="B64" s="29" t="s">
        <v>312</v>
      </c>
      <c r="C64" s="5" t="s">
        <v>90</v>
      </c>
      <c r="D64" s="5" t="s">
        <v>406</v>
      </c>
      <c r="E64" s="5" t="s">
        <v>127</v>
      </c>
      <c r="F64" s="6">
        <v>32</v>
      </c>
      <c r="G64" s="7">
        <v>6</v>
      </c>
      <c r="H64" s="8"/>
      <c r="I64" s="9">
        <f t="shared" si="1"/>
        <v>0</v>
      </c>
      <c r="J64" s="10">
        <v>7</v>
      </c>
      <c r="K64" s="11"/>
      <c r="L64" s="12">
        <f t="shared" si="2"/>
        <v>0</v>
      </c>
      <c r="M64" s="39">
        <v>384</v>
      </c>
      <c r="N64" s="39"/>
      <c r="O64" s="39">
        <f t="shared" si="3"/>
        <v>0</v>
      </c>
      <c r="P64" s="40">
        <v>0</v>
      </c>
      <c r="Q64" s="40"/>
      <c r="R64" s="40">
        <f t="shared" si="0"/>
        <v>0</v>
      </c>
      <c r="S64" s="41">
        <v>10</v>
      </c>
      <c r="T64" s="42"/>
      <c r="U64" s="42">
        <f t="shared" si="4"/>
        <v>0</v>
      </c>
      <c r="V64" s="43">
        <v>366.72551056396696</v>
      </c>
      <c r="W64" s="43"/>
      <c r="X64" s="43">
        <f t="shared" si="5"/>
        <v>0</v>
      </c>
      <c r="Y64" s="44">
        <f>VLOOKUP(B64,'[1]EPP POR OPS Ajustada'!$C$2:$J$126,8,FALSE)</f>
        <v>709.41818013317106</v>
      </c>
      <c r="Z64" s="44"/>
      <c r="AA64" s="44">
        <f t="shared" si="6"/>
        <v>0</v>
      </c>
      <c r="AB64" s="45">
        <f>VLOOKUP(B64,'[1]EPP POR OPS Ajustada'!$C$2:$G$126,5,FALSE)</f>
        <v>28.376727205326809</v>
      </c>
      <c r="AC64" s="45"/>
      <c r="AD64" s="45">
        <f t="shared" si="7"/>
        <v>0</v>
      </c>
    </row>
    <row r="65" spans="1:30" x14ac:dyDescent="0.25">
      <c r="A65" s="33">
        <v>301</v>
      </c>
      <c r="B65" s="29" t="s">
        <v>308</v>
      </c>
      <c r="C65" s="5" t="s">
        <v>151</v>
      </c>
      <c r="D65" s="5" t="s">
        <v>152</v>
      </c>
      <c r="E65" s="5" t="s">
        <v>153</v>
      </c>
      <c r="F65" s="6">
        <v>824</v>
      </c>
      <c r="G65" s="7">
        <v>149</v>
      </c>
      <c r="H65" s="8"/>
      <c r="I65" s="9">
        <f t="shared" si="1"/>
        <v>0</v>
      </c>
      <c r="J65" s="10">
        <v>174</v>
      </c>
      <c r="K65" s="11"/>
      <c r="L65" s="12">
        <f t="shared" si="2"/>
        <v>0</v>
      </c>
      <c r="M65" s="39">
        <v>9888</v>
      </c>
      <c r="N65" s="39"/>
      <c r="O65" s="39">
        <f t="shared" si="3"/>
        <v>0</v>
      </c>
      <c r="P65" s="40">
        <v>0</v>
      </c>
      <c r="Q65" s="40"/>
      <c r="R65" s="40">
        <f t="shared" si="0"/>
        <v>0</v>
      </c>
      <c r="S65" s="41">
        <v>3</v>
      </c>
      <c r="T65" s="42"/>
      <c r="U65" s="42">
        <f t="shared" si="4"/>
        <v>0</v>
      </c>
      <c r="V65" s="43">
        <v>110.0176531691901</v>
      </c>
      <c r="W65" s="43"/>
      <c r="X65" s="43">
        <f t="shared" si="5"/>
        <v>0</v>
      </c>
      <c r="Y65" s="44">
        <f>VLOOKUP(B65,'[1]EPP POR OPS Ajustada'!$C$2:$J$126,8,FALSE)</f>
        <v>212.8254540399513</v>
      </c>
      <c r="Z65" s="44"/>
      <c r="AA65" s="44">
        <f t="shared" si="6"/>
        <v>0</v>
      </c>
      <c r="AB65" s="45">
        <f>VLOOKUP(B65,'[1]EPP POR OPS Ajustada'!$C$2:$G$126,5,FALSE)</f>
        <v>8.513018161598044</v>
      </c>
      <c r="AC65" s="45"/>
      <c r="AD65" s="45">
        <f t="shared" si="7"/>
        <v>0</v>
      </c>
    </row>
    <row r="66" spans="1:30" x14ac:dyDescent="0.25">
      <c r="A66" s="33">
        <v>302</v>
      </c>
      <c r="B66" s="29" t="s">
        <v>154</v>
      </c>
      <c r="C66" s="5" t="s">
        <v>151</v>
      </c>
      <c r="D66" s="5" t="s">
        <v>155</v>
      </c>
      <c r="E66" s="5" t="s">
        <v>156</v>
      </c>
      <c r="F66" s="6">
        <v>29</v>
      </c>
      <c r="G66" s="7">
        <v>6</v>
      </c>
      <c r="H66" s="8"/>
      <c r="I66" s="9">
        <f t="shared" si="1"/>
        <v>0</v>
      </c>
      <c r="J66" s="10">
        <v>7</v>
      </c>
      <c r="K66" s="11"/>
      <c r="L66" s="12">
        <f t="shared" si="2"/>
        <v>0</v>
      </c>
      <c r="M66" s="39">
        <v>348</v>
      </c>
      <c r="N66" s="39"/>
      <c r="O66" s="39">
        <f t="shared" si="3"/>
        <v>0</v>
      </c>
      <c r="P66" s="40">
        <v>0</v>
      </c>
      <c r="Q66" s="40"/>
      <c r="R66" s="40">
        <f t="shared" si="0"/>
        <v>0</v>
      </c>
      <c r="S66" s="41">
        <v>14</v>
      </c>
      <c r="T66" s="42"/>
      <c r="U66" s="42">
        <f t="shared" si="4"/>
        <v>0</v>
      </c>
      <c r="V66" s="43">
        <v>513.41571478955382</v>
      </c>
      <c r="W66" s="43"/>
      <c r="X66" s="43">
        <f t="shared" si="5"/>
        <v>0</v>
      </c>
      <c r="Y66" s="44">
        <f>VLOOKUP(B66,'[1]EPP POR OPS Ajustada'!$C$2:$J$126,8,FALSE)</f>
        <v>993.18545218643942</v>
      </c>
      <c r="Z66" s="44"/>
      <c r="AA66" s="44">
        <f t="shared" si="6"/>
        <v>0</v>
      </c>
      <c r="AB66" s="45">
        <f>VLOOKUP(B66,'[1]EPP POR OPS Ajustada'!$C$2:$G$126,5,FALSE)</f>
        <v>39.727418087457536</v>
      </c>
      <c r="AC66" s="45"/>
      <c r="AD66" s="45">
        <f t="shared" si="7"/>
        <v>0</v>
      </c>
    </row>
    <row r="67" spans="1:30" x14ac:dyDescent="0.25">
      <c r="A67" s="33">
        <v>323</v>
      </c>
      <c r="B67" s="29" t="s">
        <v>179</v>
      </c>
      <c r="C67" s="5" t="s">
        <v>161</v>
      </c>
      <c r="D67" s="5" t="s">
        <v>162</v>
      </c>
      <c r="E67" s="5" t="s">
        <v>361</v>
      </c>
      <c r="F67" s="6">
        <v>1395</v>
      </c>
      <c r="G67" s="7">
        <v>252</v>
      </c>
      <c r="H67" s="8"/>
      <c r="I67" s="9">
        <f t="shared" si="1"/>
        <v>0</v>
      </c>
      <c r="J67" s="10">
        <v>293</v>
      </c>
      <c r="K67" s="11"/>
      <c r="L67" s="12">
        <f t="shared" si="2"/>
        <v>0</v>
      </c>
      <c r="M67" s="39">
        <v>16740</v>
      </c>
      <c r="N67" s="39"/>
      <c r="O67" s="39">
        <f t="shared" si="3"/>
        <v>0</v>
      </c>
      <c r="P67" s="40">
        <v>0</v>
      </c>
      <c r="Q67" s="40"/>
      <c r="R67" s="40">
        <f t="shared" si="0"/>
        <v>0</v>
      </c>
      <c r="S67" s="41">
        <v>13</v>
      </c>
      <c r="T67" s="42"/>
      <c r="U67" s="42">
        <f t="shared" si="4"/>
        <v>0</v>
      </c>
      <c r="V67" s="43">
        <v>476.74316373315708</v>
      </c>
      <c r="W67" s="43"/>
      <c r="X67" s="43">
        <f t="shared" si="5"/>
        <v>0</v>
      </c>
      <c r="Y67" s="44">
        <f>VLOOKUP(B67,'[1]EPP POR OPS Ajustada'!$C$2:$J$126,8,FALSE)</f>
        <v>922.24363417312236</v>
      </c>
      <c r="Z67" s="44"/>
      <c r="AA67" s="44">
        <f t="shared" si="6"/>
        <v>0</v>
      </c>
      <c r="AB67" s="45">
        <f>VLOOKUP(B67,'[1]EPP POR OPS Ajustada'!$C$2:$G$126,5,FALSE)</f>
        <v>36.889745366924856</v>
      </c>
      <c r="AC67" s="45"/>
      <c r="AD67" s="45">
        <f t="shared" si="7"/>
        <v>0</v>
      </c>
    </row>
    <row r="68" spans="1:30" x14ac:dyDescent="0.25">
      <c r="A68" s="33">
        <v>301</v>
      </c>
      <c r="B68" s="29" t="s">
        <v>177</v>
      </c>
      <c r="C68" s="5" t="s">
        <v>151</v>
      </c>
      <c r="D68" s="5" t="s">
        <v>152</v>
      </c>
      <c r="E68" s="5" t="s">
        <v>178</v>
      </c>
      <c r="F68" s="6">
        <v>1351</v>
      </c>
      <c r="G68" s="7">
        <v>244</v>
      </c>
      <c r="H68" s="8"/>
      <c r="I68" s="9">
        <f t="shared" si="1"/>
        <v>0</v>
      </c>
      <c r="J68" s="10">
        <v>284</v>
      </c>
      <c r="K68" s="11"/>
      <c r="L68" s="12">
        <f t="shared" si="2"/>
        <v>0</v>
      </c>
      <c r="M68" s="39">
        <v>360</v>
      </c>
      <c r="N68" s="39"/>
      <c r="O68" s="39">
        <f t="shared" si="3"/>
        <v>0</v>
      </c>
      <c r="P68" s="40">
        <v>5380</v>
      </c>
      <c r="Q68" s="40"/>
      <c r="R68" s="40">
        <f t="shared" ref="R68:R131" si="8">P68*Q68</f>
        <v>0</v>
      </c>
      <c r="S68" s="41">
        <v>16</v>
      </c>
      <c r="T68" s="42"/>
      <c r="U68" s="42">
        <f t="shared" si="4"/>
        <v>0</v>
      </c>
      <c r="V68" s="43">
        <v>586.76081690234719</v>
      </c>
      <c r="W68" s="43"/>
      <c r="X68" s="43">
        <f t="shared" si="5"/>
        <v>0</v>
      </c>
      <c r="Y68" s="44">
        <f>VLOOKUP(B68,'[1]EPP POR OPS Ajustada'!$C$2:$J$126,8,FALSE)</f>
        <v>1135.0690882130737</v>
      </c>
      <c r="Z68" s="44"/>
      <c r="AA68" s="44">
        <f t="shared" si="6"/>
        <v>0</v>
      </c>
      <c r="AB68" s="45">
        <f>VLOOKUP(B68,'[1]EPP POR OPS Ajustada'!$C$2:$G$126,5,FALSE)</f>
        <v>45.402763528522897</v>
      </c>
      <c r="AC68" s="45"/>
      <c r="AD68" s="45">
        <f t="shared" si="7"/>
        <v>0</v>
      </c>
    </row>
    <row r="69" spans="1:30" x14ac:dyDescent="0.25">
      <c r="A69" s="33">
        <v>303</v>
      </c>
      <c r="B69" s="29" t="s">
        <v>157</v>
      </c>
      <c r="C69" s="5" t="s">
        <v>114</v>
      </c>
      <c r="D69" s="5" t="s">
        <v>158</v>
      </c>
      <c r="E69" s="5" t="s">
        <v>159</v>
      </c>
      <c r="F69" s="6">
        <v>2014</v>
      </c>
      <c r="G69" s="7">
        <v>363</v>
      </c>
      <c r="H69" s="8"/>
      <c r="I69" s="9">
        <f t="shared" ref="I69:I132" si="9">G69*H69</f>
        <v>0</v>
      </c>
      <c r="J69" s="10">
        <v>423</v>
      </c>
      <c r="K69" s="11"/>
      <c r="L69" s="12">
        <f t="shared" ref="L69:L132" si="10">J69*K69</f>
        <v>0</v>
      </c>
      <c r="M69" s="39">
        <v>60</v>
      </c>
      <c r="N69" s="39"/>
      <c r="O69" s="39">
        <f t="shared" ref="O69:O132" si="11">M69*N69</f>
        <v>0</v>
      </c>
      <c r="P69" s="40">
        <v>8052</v>
      </c>
      <c r="Q69" s="40"/>
      <c r="R69" s="40">
        <f t="shared" si="8"/>
        <v>0</v>
      </c>
      <c r="S69" s="41">
        <v>2</v>
      </c>
      <c r="T69" s="42"/>
      <c r="U69" s="42">
        <f t="shared" ref="U69:U132" si="12">S69*T69</f>
        <v>0</v>
      </c>
      <c r="V69" s="43">
        <v>73.345102112793398</v>
      </c>
      <c r="W69" s="43"/>
      <c r="X69" s="43">
        <f t="shared" ref="X69:X132" si="13">V69*W69</f>
        <v>0</v>
      </c>
      <c r="Y69" s="44">
        <f>VLOOKUP(B69,'[1]EPP POR OPS Ajustada'!$C$2:$J$126,8,FALSE)</f>
        <v>141.88363602663421</v>
      </c>
      <c r="Z69" s="44"/>
      <c r="AA69" s="44">
        <f t="shared" ref="AA69:AA132" si="14">Y69*Z69</f>
        <v>0</v>
      </c>
      <c r="AB69" s="45">
        <f>VLOOKUP(B69,'[1]EPP POR OPS Ajustada'!$C$2:$G$126,5,FALSE)</f>
        <v>5.6753454410653621</v>
      </c>
      <c r="AC69" s="45"/>
      <c r="AD69" s="45">
        <f t="shared" ref="AD69:AD132" si="15">AB69*AC69</f>
        <v>0</v>
      </c>
    </row>
    <row r="70" spans="1:30" x14ac:dyDescent="0.25">
      <c r="A70" s="33">
        <v>316</v>
      </c>
      <c r="B70" s="29" t="s">
        <v>141</v>
      </c>
      <c r="C70" s="5" t="s">
        <v>142</v>
      </c>
      <c r="D70" s="5" t="s">
        <v>143</v>
      </c>
      <c r="E70" s="5" t="s">
        <v>144</v>
      </c>
      <c r="F70" s="6">
        <v>97</v>
      </c>
      <c r="G70" s="7">
        <v>18</v>
      </c>
      <c r="H70" s="8"/>
      <c r="I70" s="9">
        <f t="shared" si="9"/>
        <v>0</v>
      </c>
      <c r="J70" s="10">
        <v>21</v>
      </c>
      <c r="K70" s="11"/>
      <c r="L70" s="12">
        <f t="shared" si="10"/>
        <v>0</v>
      </c>
      <c r="M70" s="39">
        <v>1164</v>
      </c>
      <c r="N70" s="39"/>
      <c r="O70" s="39">
        <f t="shared" si="11"/>
        <v>0</v>
      </c>
      <c r="P70" s="40">
        <v>0</v>
      </c>
      <c r="Q70" s="40"/>
      <c r="R70" s="40">
        <f t="shared" si="8"/>
        <v>0</v>
      </c>
      <c r="S70" s="41">
        <v>0</v>
      </c>
      <c r="T70" s="42"/>
      <c r="U70" s="42">
        <f t="shared" si="12"/>
        <v>0</v>
      </c>
      <c r="V70" s="43">
        <v>0</v>
      </c>
      <c r="W70" s="43"/>
      <c r="X70" s="43">
        <f t="shared" si="13"/>
        <v>0</v>
      </c>
      <c r="Y70" s="44">
        <v>0</v>
      </c>
      <c r="Z70" s="44"/>
      <c r="AA70" s="44">
        <f t="shared" si="14"/>
        <v>0</v>
      </c>
      <c r="AB70" s="45">
        <v>0</v>
      </c>
      <c r="AC70" s="45"/>
      <c r="AD70" s="45">
        <f t="shared" si="15"/>
        <v>0</v>
      </c>
    </row>
    <row r="71" spans="1:30" x14ac:dyDescent="0.25">
      <c r="A71" s="33">
        <v>305</v>
      </c>
      <c r="B71" s="29" t="s">
        <v>136</v>
      </c>
      <c r="C71" s="5" t="s">
        <v>114</v>
      </c>
      <c r="D71" s="5" t="s">
        <v>399</v>
      </c>
      <c r="E71" s="5" t="s">
        <v>137</v>
      </c>
      <c r="F71" s="6">
        <v>118</v>
      </c>
      <c r="G71" s="7">
        <v>22</v>
      </c>
      <c r="H71" s="8"/>
      <c r="I71" s="9">
        <f t="shared" si="9"/>
        <v>0</v>
      </c>
      <c r="J71" s="10">
        <v>25</v>
      </c>
      <c r="K71" s="11"/>
      <c r="L71" s="12">
        <f t="shared" si="10"/>
        <v>0</v>
      </c>
      <c r="M71" s="39">
        <v>3600</v>
      </c>
      <c r="N71" s="39"/>
      <c r="O71" s="39">
        <f t="shared" si="11"/>
        <v>0</v>
      </c>
      <c r="P71" s="40">
        <v>232</v>
      </c>
      <c r="Q71" s="40"/>
      <c r="R71" s="40">
        <f t="shared" si="8"/>
        <v>0</v>
      </c>
      <c r="S71" s="41">
        <v>3</v>
      </c>
      <c r="T71" s="42"/>
      <c r="U71" s="42">
        <f t="shared" si="12"/>
        <v>0</v>
      </c>
      <c r="V71" s="43">
        <v>110.0176531691901</v>
      </c>
      <c r="W71" s="43"/>
      <c r="X71" s="43">
        <f t="shared" si="13"/>
        <v>0</v>
      </c>
      <c r="Y71" s="44">
        <f>VLOOKUP(B71,'[1]EPP POR OPS Ajustada'!$C$2:$J$126,8,FALSE)</f>
        <v>212.8254540399513</v>
      </c>
      <c r="Z71" s="44"/>
      <c r="AA71" s="44">
        <f t="shared" si="14"/>
        <v>0</v>
      </c>
      <c r="AB71" s="45">
        <f>VLOOKUP(B71,'[1]EPP POR OPS Ajustada'!$C$2:$G$126,5,FALSE)</f>
        <v>8.513018161598044</v>
      </c>
      <c r="AC71" s="45"/>
      <c r="AD71" s="45">
        <f t="shared" si="15"/>
        <v>0</v>
      </c>
    </row>
    <row r="72" spans="1:30" x14ac:dyDescent="0.25">
      <c r="A72" s="33">
        <v>308</v>
      </c>
      <c r="B72" s="29" t="s">
        <v>164</v>
      </c>
      <c r="C72" s="5" t="s">
        <v>149</v>
      </c>
      <c r="D72" s="5" t="s">
        <v>165</v>
      </c>
      <c r="E72" s="5" t="s">
        <v>166</v>
      </c>
      <c r="F72" s="6">
        <v>1253</v>
      </c>
      <c r="G72" s="7">
        <v>226</v>
      </c>
      <c r="H72" s="8"/>
      <c r="I72" s="9">
        <f t="shared" si="9"/>
        <v>0</v>
      </c>
      <c r="J72" s="10">
        <v>264</v>
      </c>
      <c r="K72" s="11"/>
      <c r="L72" s="12">
        <f t="shared" si="10"/>
        <v>0</v>
      </c>
      <c r="M72" s="39">
        <v>1800</v>
      </c>
      <c r="N72" s="39"/>
      <c r="O72" s="39">
        <f t="shared" si="11"/>
        <v>0</v>
      </c>
      <c r="P72" s="40">
        <v>4892</v>
      </c>
      <c r="Q72" s="40"/>
      <c r="R72" s="40">
        <f t="shared" si="8"/>
        <v>0</v>
      </c>
      <c r="S72" s="41">
        <v>12</v>
      </c>
      <c r="T72" s="42"/>
      <c r="U72" s="42">
        <f t="shared" si="12"/>
        <v>0</v>
      </c>
      <c r="V72" s="43">
        <v>440.07061267676039</v>
      </c>
      <c r="W72" s="43"/>
      <c r="X72" s="43">
        <f t="shared" si="13"/>
        <v>0</v>
      </c>
      <c r="Y72" s="44">
        <f>VLOOKUP(B72,'[1]EPP POR OPS Ajustada'!$C$2:$J$126,8,FALSE)</f>
        <v>851.30181615980518</v>
      </c>
      <c r="Z72" s="44"/>
      <c r="AA72" s="44">
        <f t="shared" si="14"/>
        <v>0</v>
      </c>
      <c r="AB72" s="45">
        <f>VLOOKUP(B72,'[1]EPP POR OPS Ajustada'!$C$2:$G$126,5,FALSE)</f>
        <v>34.052072646392176</v>
      </c>
      <c r="AC72" s="45"/>
      <c r="AD72" s="45">
        <f t="shared" si="15"/>
        <v>0</v>
      </c>
    </row>
    <row r="73" spans="1:30" x14ac:dyDescent="0.25">
      <c r="A73" s="33">
        <v>313</v>
      </c>
      <c r="B73" s="29" t="s">
        <v>138</v>
      </c>
      <c r="C73" s="5" t="s">
        <v>317</v>
      </c>
      <c r="D73" s="5" t="s">
        <v>139</v>
      </c>
      <c r="E73" s="5" t="s">
        <v>140</v>
      </c>
      <c r="F73" s="6">
        <v>371</v>
      </c>
      <c r="G73" s="7">
        <v>67</v>
      </c>
      <c r="H73" s="8"/>
      <c r="I73" s="9">
        <f t="shared" si="9"/>
        <v>0</v>
      </c>
      <c r="J73" s="10">
        <v>78</v>
      </c>
      <c r="K73" s="11"/>
      <c r="L73" s="12">
        <f t="shared" si="10"/>
        <v>0</v>
      </c>
      <c r="M73" s="39">
        <v>1800</v>
      </c>
      <c r="N73" s="39"/>
      <c r="O73" s="39">
        <f t="shared" si="11"/>
        <v>0</v>
      </c>
      <c r="P73" s="40">
        <v>1364</v>
      </c>
      <c r="Q73" s="40"/>
      <c r="R73" s="40">
        <f t="shared" si="8"/>
        <v>0</v>
      </c>
      <c r="S73" s="41">
        <v>5</v>
      </c>
      <c r="T73" s="42"/>
      <c r="U73" s="42">
        <f t="shared" si="12"/>
        <v>0</v>
      </c>
      <c r="V73" s="43">
        <v>183.36275528198348</v>
      </c>
      <c r="W73" s="43"/>
      <c r="X73" s="43">
        <f t="shared" si="13"/>
        <v>0</v>
      </c>
      <c r="Y73" s="44">
        <f>VLOOKUP(B73,'[1]EPP POR OPS Ajustada'!$C$2:$J$126,8,FALSE)</f>
        <v>354.70909006658553</v>
      </c>
      <c r="Z73" s="44"/>
      <c r="AA73" s="44">
        <f t="shared" si="14"/>
        <v>0</v>
      </c>
      <c r="AB73" s="45">
        <f>VLOOKUP(B73,'[1]EPP POR OPS Ajustada'!$C$2:$G$126,5,FALSE)</f>
        <v>14.188363602663404</v>
      </c>
      <c r="AC73" s="45"/>
      <c r="AD73" s="45">
        <f t="shared" si="15"/>
        <v>0</v>
      </c>
    </row>
    <row r="74" spans="1:30" x14ac:dyDescent="0.25">
      <c r="A74" s="33">
        <v>318</v>
      </c>
      <c r="B74" s="29" t="s">
        <v>145</v>
      </c>
      <c r="C74" s="5" t="s">
        <v>146</v>
      </c>
      <c r="D74" s="5" t="s">
        <v>400</v>
      </c>
      <c r="E74" s="5" t="s">
        <v>147</v>
      </c>
      <c r="F74" s="6">
        <v>176</v>
      </c>
      <c r="G74" s="7">
        <v>32</v>
      </c>
      <c r="H74" s="8"/>
      <c r="I74" s="9">
        <f t="shared" si="9"/>
        <v>0</v>
      </c>
      <c r="J74" s="10">
        <v>37</v>
      </c>
      <c r="K74" s="11"/>
      <c r="L74" s="12">
        <f t="shared" si="10"/>
        <v>0</v>
      </c>
      <c r="M74" s="39">
        <v>2112</v>
      </c>
      <c r="N74" s="39"/>
      <c r="O74" s="39">
        <f t="shared" si="11"/>
        <v>0</v>
      </c>
      <c r="P74" s="40">
        <v>0</v>
      </c>
      <c r="Q74" s="40"/>
      <c r="R74" s="40">
        <f t="shared" si="8"/>
        <v>0</v>
      </c>
      <c r="S74" s="41">
        <v>4</v>
      </c>
      <c r="T74" s="42"/>
      <c r="U74" s="42">
        <f t="shared" si="12"/>
        <v>0</v>
      </c>
      <c r="V74" s="43">
        <v>146.6902042255868</v>
      </c>
      <c r="W74" s="43"/>
      <c r="X74" s="43">
        <f t="shared" si="13"/>
        <v>0</v>
      </c>
      <c r="Y74" s="44">
        <f>VLOOKUP(B74,'[1]EPP POR OPS Ajustada'!$C$2:$J$126,8,FALSE)</f>
        <v>283.76727205326841</v>
      </c>
      <c r="Z74" s="44"/>
      <c r="AA74" s="44">
        <f t="shared" si="14"/>
        <v>0</v>
      </c>
      <c r="AB74" s="45">
        <f>VLOOKUP(B74,'[1]EPP POR OPS Ajustada'!$C$2:$G$126,5,FALSE)</f>
        <v>11.350690882130724</v>
      </c>
      <c r="AC74" s="45"/>
      <c r="AD74" s="45">
        <f t="shared" si="15"/>
        <v>0</v>
      </c>
    </row>
    <row r="75" spans="1:30" x14ac:dyDescent="0.25">
      <c r="A75" s="33">
        <v>314</v>
      </c>
      <c r="B75" s="29" t="s">
        <v>167</v>
      </c>
      <c r="C75" s="5" t="s">
        <v>142</v>
      </c>
      <c r="D75" s="5" t="s">
        <v>168</v>
      </c>
      <c r="E75" s="5" t="s">
        <v>169</v>
      </c>
      <c r="F75" s="6">
        <v>1076</v>
      </c>
      <c r="G75" s="7">
        <v>194</v>
      </c>
      <c r="H75" s="8"/>
      <c r="I75" s="9">
        <f t="shared" si="9"/>
        <v>0</v>
      </c>
      <c r="J75" s="10">
        <v>226</v>
      </c>
      <c r="K75" s="11"/>
      <c r="L75" s="12">
        <f t="shared" si="10"/>
        <v>0</v>
      </c>
      <c r="M75" s="39">
        <v>1020</v>
      </c>
      <c r="N75" s="39"/>
      <c r="O75" s="39">
        <f t="shared" si="11"/>
        <v>0</v>
      </c>
      <c r="P75" s="40">
        <v>4236</v>
      </c>
      <c r="Q75" s="40"/>
      <c r="R75" s="40">
        <f t="shared" si="8"/>
        <v>0</v>
      </c>
      <c r="S75" s="41">
        <v>12</v>
      </c>
      <c r="T75" s="42"/>
      <c r="U75" s="42">
        <f t="shared" si="12"/>
        <v>0</v>
      </c>
      <c r="V75" s="43">
        <v>440.07061267676039</v>
      </c>
      <c r="W75" s="43"/>
      <c r="X75" s="43">
        <f t="shared" si="13"/>
        <v>0</v>
      </c>
      <c r="Y75" s="44">
        <f>VLOOKUP(B75,'[1]EPP POR OPS Ajustada'!$C$2:$J$126,8,FALSE)</f>
        <v>851.30181615980518</v>
      </c>
      <c r="Z75" s="44"/>
      <c r="AA75" s="44">
        <f t="shared" si="14"/>
        <v>0</v>
      </c>
      <c r="AB75" s="45">
        <f>VLOOKUP(B75,'[1]EPP POR OPS Ajustada'!$C$2:$G$126,5,FALSE)</f>
        <v>34.052072646392176</v>
      </c>
      <c r="AC75" s="45"/>
      <c r="AD75" s="45">
        <f t="shared" si="15"/>
        <v>0</v>
      </c>
    </row>
    <row r="76" spans="1:30" x14ac:dyDescent="0.25">
      <c r="A76" s="33">
        <v>319</v>
      </c>
      <c r="B76" s="29" t="s">
        <v>170</v>
      </c>
      <c r="C76" s="5" t="s">
        <v>171</v>
      </c>
      <c r="D76" s="5" t="s">
        <v>172</v>
      </c>
      <c r="E76" s="5" t="s">
        <v>173</v>
      </c>
      <c r="F76" s="6">
        <v>520</v>
      </c>
      <c r="G76" s="7">
        <v>94</v>
      </c>
      <c r="H76" s="8"/>
      <c r="I76" s="9">
        <f t="shared" si="9"/>
        <v>0</v>
      </c>
      <c r="J76" s="10">
        <v>110</v>
      </c>
      <c r="K76" s="11"/>
      <c r="L76" s="12">
        <f t="shared" si="10"/>
        <v>0</v>
      </c>
      <c r="M76" s="39">
        <v>60</v>
      </c>
      <c r="N76" s="39"/>
      <c r="O76" s="39">
        <f t="shared" si="11"/>
        <v>0</v>
      </c>
      <c r="P76" s="40">
        <v>2076</v>
      </c>
      <c r="Q76" s="40"/>
      <c r="R76" s="40">
        <f t="shared" si="8"/>
        <v>0</v>
      </c>
      <c r="S76" s="41">
        <v>9</v>
      </c>
      <c r="T76" s="42"/>
      <c r="U76" s="42">
        <f t="shared" si="12"/>
        <v>0</v>
      </c>
      <c r="V76" s="43">
        <v>330.05295950757028</v>
      </c>
      <c r="W76" s="43"/>
      <c r="X76" s="43">
        <f t="shared" si="13"/>
        <v>0</v>
      </c>
      <c r="Y76" s="44">
        <f>VLOOKUP(B76,'[1]EPP POR OPS Ajustada'!$C$2:$J$126,8,FALSE)</f>
        <v>638.47636211985389</v>
      </c>
      <c r="Z76" s="44"/>
      <c r="AA76" s="44">
        <f t="shared" si="14"/>
        <v>0</v>
      </c>
      <c r="AB76" s="45">
        <f>VLOOKUP(B76,'[1]EPP POR OPS Ajustada'!$C$2:$G$126,5,FALSE)</f>
        <v>25.539054484794129</v>
      </c>
      <c r="AC76" s="45"/>
      <c r="AD76" s="45">
        <f t="shared" si="15"/>
        <v>0</v>
      </c>
    </row>
    <row r="77" spans="1:30" x14ac:dyDescent="0.25">
      <c r="A77" s="33">
        <v>324</v>
      </c>
      <c r="B77" s="29" t="s">
        <v>148</v>
      </c>
      <c r="C77" s="5" t="s">
        <v>149</v>
      </c>
      <c r="D77" s="5" t="s">
        <v>401</v>
      </c>
      <c r="E77" s="5" t="s">
        <v>150</v>
      </c>
      <c r="F77" s="6">
        <v>670</v>
      </c>
      <c r="G77" s="7">
        <v>121</v>
      </c>
      <c r="H77" s="8"/>
      <c r="I77" s="9">
        <f t="shared" si="9"/>
        <v>0</v>
      </c>
      <c r="J77" s="10">
        <v>141</v>
      </c>
      <c r="K77" s="11"/>
      <c r="L77" s="12">
        <f t="shared" si="10"/>
        <v>0</v>
      </c>
      <c r="M77" s="39">
        <v>2460</v>
      </c>
      <c r="N77" s="39"/>
      <c r="O77" s="39">
        <f t="shared" si="11"/>
        <v>0</v>
      </c>
      <c r="P77" s="40">
        <v>2516</v>
      </c>
      <c r="Q77" s="40"/>
      <c r="R77" s="40">
        <f t="shared" si="8"/>
        <v>0</v>
      </c>
      <c r="S77" s="41">
        <v>11</v>
      </c>
      <c r="T77" s="42"/>
      <c r="U77" s="42">
        <f t="shared" si="12"/>
        <v>0</v>
      </c>
      <c r="V77" s="43">
        <v>403.39806162036371</v>
      </c>
      <c r="W77" s="43"/>
      <c r="X77" s="43">
        <f t="shared" si="13"/>
        <v>0</v>
      </c>
      <c r="Y77" s="44">
        <f>VLOOKUP(B77,'[1]EPP POR OPS Ajustada'!$C$2:$J$126,8,FALSE)</f>
        <v>780.35999814648812</v>
      </c>
      <c r="Z77" s="44"/>
      <c r="AA77" s="44">
        <f t="shared" si="14"/>
        <v>0</v>
      </c>
      <c r="AB77" s="45">
        <f>VLOOKUP(B77,'[1]EPP POR OPS Ajustada'!$C$2:$G$126,5,FALSE)</f>
        <v>31.214399925859492</v>
      </c>
      <c r="AC77" s="45"/>
      <c r="AD77" s="45">
        <f t="shared" si="15"/>
        <v>0</v>
      </c>
    </row>
    <row r="78" spans="1:30" x14ac:dyDescent="0.25">
      <c r="A78" s="33">
        <v>307</v>
      </c>
      <c r="B78" s="29" t="s">
        <v>160</v>
      </c>
      <c r="C78" s="5" t="s">
        <v>161</v>
      </c>
      <c r="D78" s="5" t="s">
        <v>162</v>
      </c>
      <c r="E78" s="5" t="s">
        <v>163</v>
      </c>
      <c r="F78" s="6">
        <v>813</v>
      </c>
      <c r="G78" s="7">
        <v>147</v>
      </c>
      <c r="H78" s="8"/>
      <c r="I78" s="9">
        <f t="shared" si="9"/>
        <v>0</v>
      </c>
      <c r="J78" s="10">
        <v>171</v>
      </c>
      <c r="K78" s="11"/>
      <c r="L78" s="12">
        <f t="shared" si="10"/>
        <v>0</v>
      </c>
      <c r="M78" s="39">
        <v>360</v>
      </c>
      <c r="N78" s="39"/>
      <c r="O78" s="39">
        <f t="shared" si="11"/>
        <v>0</v>
      </c>
      <c r="P78" s="40">
        <v>3228</v>
      </c>
      <c r="Q78" s="40"/>
      <c r="R78" s="40">
        <f t="shared" si="8"/>
        <v>0</v>
      </c>
      <c r="S78" s="41">
        <v>11</v>
      </c>
      <c r="T78" s="42"/>
      <c r="U78" s="42">
        <f t="shared" si="12"/>
        <v>0</v>
      </c>
      <c r="V78" s="43">
        <v>403.39806162036371</v>
      </c>
      <c r="W78" s="43"/>
      <c r="X78" s="43">
        <f t="shared" si="13"/>
        <v>0</v>
      </c>
      <c r="Y78" s="44">
        <f>VLOOKUP(B78,'[1]EPP POR OPS Ajustada'!$C$2:$J$126,8,FALSE)</f>
        <v>780.35999814648812</v>
      </c>
      <c r="Z78" s="44"/>
      <c r="AA78" s="44">
        <f t="shared" si="14"/>
        <v>0</v>
      </c>
      <c r="AB78" s="45">
        <f>VLOOKUP(B78,'[1]EPP POR OPS Ajustada'!$C$2:$G$126,5,FALSE)</f>
        <v>31.214399925859492</v>
      </c>
      <c r="AC78" s="45"/>
      <c r="AD78" s="45">
        <f t="shared" si="15"/>
        <v>0</v>
      </c>
    </row>
    <row r="79" spans="1:30" x14ac:dyDescent="0.25">
      <c r="A79" s="33">
        <v>320</v>
      </c>
      <c r="B79" s="29" t="s">
        <v>174</v>
      </c>
      <c r="C79" s="5" t="s">
        <v>171</v>
      </c>
      <c r="D79" s="5" t="s">
        <v>175</v>
      </c>
      <c r="E79" s="5" t="s">
        <v>176</v>
      </c>
      <c r="F79" s="6">
        <v>38</v>
      </c>
      <c r="G79" s="7">
        <v>7</v>
      </c>
      <c r="H79" s="8"/>
      <c r="I79" s="9">
        <f t="shared" si="9"/>
        <v>0</v>
      </c>
      <c r="J79" s="10">
        <v>8</v>
      </c>
      <c r="K79" s="11"/>
      <c r="L79" s="12">
        <f t="shared" si="10"/>
        <v>0</v>
      </c>
      <c r="M79" s="39">
        <v>456</v>
      </c>
      <c r="N79" s="39"/>
      <c r="O79" s="39">
        <f t="shared" si="11"/>
        <v>0</v>
      </c>
      <c r="P79" s="40">
        <v>0</v>
      </c>
      <c r="Q79" s="40"/>
      <c r="R79" s="40">
        <f t="shared" si="8"/>
        <v>0</v>
      </c>
      <c r="S79" s="41">
        <v>2</v>
      </c>
      <c r="T79" s="42"/>
      <c r="U79" s="42">
        <f t="shared" si="12"/>
        <v>0</v>
      </c>
      <c r="V79" s="43">
        <v>73.345102112793398</v>
      </c>
      <c r="W79" s="43"/>
      <c r="X79" s="43">
        <f t="shared" si="13"/>
        <v>0</v>
      </c>
      <c r="Y79" s="44">
        <f>VLOOKUP(B79,'[1]EPP POR OPS Ajustada'!$C$2:$J$126,8,FALSE)</f>
        <v>141.88363602663421</v>
      </c>
      <c r="Z79" s="44"/>
      <c r="AA79" s="44">
        <f t="shared" si="14"/>
        <v>0</v>
      </c>
      <c r="AB79" s="45">
        <f>VLOOKUP(B79,'[1]EPP POR OPS Ajustada'!$C$2:$G$126,5,FALSE)</f>
        <v>5.6753454410653621</v>
      </c>
      <c r="AC79" s="45"/>
      <c r="AD79" s="45">
        <f t="shared" si="15"/>
        <v>0</v>
      </c>
    </row>
    <row r="80" spans="1:30" ht="26.25" x14ac:dyDescent="0.25">
      <c r="A80" s="33">
        <v>242</v>
      </c>
      <c r="B80" s="29" t="s">
        <v>307</v>
      </c>
      <c r="C80" s="5" t="s">
        <v>180</v>
      </c>
      <c r="D80" s="5" t="s">
        <v>181</v>
      </c>
      <c r="E80" s="5" t="s">
        <v>360</v>
      </c>
      <c r="F80" s="6">
        <v>4403</v>
      </c>
      <c r="G80" s="7">
        <v>793</v>
      </c>
      <c r="H80" s="8"/>
      <c r="I80" s="9">
        <f t="shared" si="9"/>
        <v>0</v>
      </c>
      <c r="J80" s="10">
        <v>925</v>
      </c>
      <c r="K80" s="11"/>
      <c r="L80" s="12">
        <f t="shared" si="10"/>
        <v>0</v>
      </c>
      <c r="M80" s="39">
        <v>8580</v>
      </c>
      <c r="N80" s="39"/>
      <c r="O80" s="39">
        <f t="shared" si="11"/>
        <v>0</v>
      </c>
      <c r="P80" s="40">
        <v>17040</v>
      </c>
      <c r="Q80" s="40"/>
      <c r="R80" s="40">
        <f t="shared" si="8"/>
        <v>0</v>
      </c>
      <c r="S80" s="41">
        <v>0</v>
      </c>
      <c r="T80" s="42"/>
      <c r="U80" s="42">
        <f t="shared" si="12"/>
        <v>0</v>
      </c>
      <c r="V80" s="43">
        <v>0</v>
      </c>
      <c r="W80" s="43"/>
      <c r="X80" s="43">
        <f t="shared" si="13"/>
        <v>0</v>
      </c>
      <c r="Y80" s="44">
        <v>0</v>
      </c>
      <c r="Z80" s="44"/>
      <c r="AA80" s="44">
        <f t="shared" si="14"/>
        <v>0</v>
      </c>
      <c r="AB80" s="45">
        <v>0</v>
      </c>
      <c r="AC80" s="45"/>
      <c r="AD80" s="45">
        <f t="shared" si="15"/>
        <v>0</v>
      </c>
    </row>
    <row r="81" spans="1:30" x14ac:dyDescent="0.25">
      <c r="A81" s="33">
        <v>233</v>
      </c>
      <c r="B81" s="29" t="s">
        <v>230</v>
      </c>
      <c r="C81" s="5" t="s">
        <v>180</v>
      </c>
      <c r="D81" s="5" t="s">
        <v>231</v>
      </c>
      <c r="E81" s="5" t="s">
        <v>232</v>
      </c>
      <c r="F81" s="6">
        <v>1405</v>
      </c>
      <c r="G81" s="7">
        <v>253</v>
      </c>
      <c r="H81" s="8"/>
      <c r="I81" s="9">
        <f t="shared" si="9"/>
        <v>0</v>
      </c>
      <c r="J81" s="10">
        <v>296</v>
      </c>
      <c r="K81" s="11"/>
      <c r="L81" s="12">
        <f t="shared" si="10"/>
        <v>0</v>
      </c>
      <c r="M81" s="39">
        <v>120</v>
      </c>
      <c r="N81" s="39"/>
      <c r="O81" s="39">
        <f t="shared" si="11"/>
        <v>0</v>
      </c>
      <c r="P81" s="40">
        <v>5612</v>
      </c>
      <c r="Q81" s="40"/>
      <c r="R81" s="40">
        <f t="shared" si="8"/>
        <v>0</v>
      </c>
      <c r="S81" s="41">
        <v>17</v>
      </c>
      <c r="T81" s="42"/>
      <c r="U81" s="42">
        <f t="shared" si="12"/>
        <v>0</v>
      </c>
      <c r="V81" s="43">
        <v>623.43336795874393</v>
      </c>
      <c r="W81" s="43"/>
      <c r="X81" s="43">
        <f t="shared" si="13"/>
        <v>0</v>
      </c>
      <c r="Y81" s="44">
        <f>VLOOKUP(B81,'[1]EPP POR OPS Ajustada'!$C$2:$J$126,8,FALSE)</f>
        <v>1206.0109062263907</v>
      </c>
      <c r="Z81" s="44"/>
      <c r="AA81" s="44">
        <f t="shared" si="14"/>
        <v>0</v>
      </c>
      <c r="AB81" s="45">
        <f>VLOOKUP(B81,'[1]EPP POR OPS Ajustada'!$C$2:$G$126,5,FALSE)</f>
        <v>48.240436249055577</v>
      </c>
      <c r="AC81" s="45"/>
      <c r="AD81" s="45">
        <f t="shared" si="15"/>
        <v>0</v>
      </c>
    </row>
    <row r="82" spans="1:30" x14ac:dyDescent="0.25">
      <c r="A82" s="33">
        <v>235</v>
      </c>
      <c r="B82" s="29" t="s">
        <v>190</v>
      </c>
      <c r="C82" s="5" t="s">
        <v>182</v>
      </c>
      <c r="D82" s="5" t="s">
        <v>191</v>
      </c>
      <c r="E82" s="5" t="s">
        <v>359</v>
      </c>
      <c r="F82" s="6">
        <v>2248</v>
      </c>
      <c r="G82" s="7">
        <v>405</v>
      </c>
      <c r="H82" s="8"/>
      <c r="I82" s="9">
        <f t="shared" si="9"/>
        <v>0</v>
      </c>
      <c r="J82" s="10">
        <v>473</v>
      </c>
      <c r="K82" s="11"/>
      <c r="L82" s="12">
        <f t="shared" si="10"/>
        <v>0</v>
      </c>
      <c r="M82" s="39">
        <v>120</v>
      </c>
      <c r="N82" s="39"/>
      <c r="O82" s="39">
        <f t="shared" si="11"/>
        <v>0</v>
      </c>
      <c r="P82" s="40">
        <v>8984</v>
      </c>
      <c r="Q82" s="40"/>
      <c r="R82" s="40">
        <f t="shared" si="8"/>
        <v>0</v>
      </c>
      <c r="S82" s="41">
        <v>18</v>
      </c>
      <c r="T82" s="42"/>
      <c r="U82" s="42">
        <f t="shared" si="12"/>
        <v>0</v>
      </c>
      <c r="V82" s="43">
        <v>660.10591901514056</v>
      </c>
      <c r="W82" s="43"/>
      <c r="X82" s="43">
        <f t="shared" si="13"/>
        <v>0</v>
      </c>
      <c r="Y82" s="44">
        <f>VLOOKUP(B82,'[1]EPP POR OPS Ajustada'!$C$2:$J$126,8,FALSE)</f>
        <v>1276.9527242397078</v>
      </c>
      <c r="Z82" s="44"/>
      <c r="AA82" s="44">
        <f t="shared" si="14"/>
        <v>0</v>
      </c>
      <c r="AB82" s="45">
        <f>VLOOKUP(B82,'[1]EPP POR OPS Ajustada'!$C$2:$G$126,5,FALSE)</f>
        <v>51.078108969588257</v>
      </c>
      <c r="AC82" s="45"/>
      <c r="AD82" s="45">
        <f t="shared" si="15"/>
        <v>0</v>
      </c>
    </row>
    <row r="83" spans="1:30" x14ac:dyDescent="0.25">
      <c r="A83" s="33">
        <v>202</v>
      </c>
      <c r="B83" s="29" t="s">
        <v>306</v>
      </c>
      <c r="C83" s="5" t="s">
        <v>182</v>
      </c>
      <c r="D83" s="5" t="s">
        <v>396</v>
      </c>
      <c r="E83" s="5" t="s">
        <v>358</v>
      </c>
      <c r="F83" s="6">
        <v>192</v>
      </c>
      <c r="G83" s="7">
        <v>35</v>
      </c>
      <c r="H83" s="8"/>
      <c r="I83" s="9">
        <f t="shared" si="9"/>
        <v>0</v>
      </c>
      <c r="J83" s="10">
        <v>41</v>
      </c>
      <c r="K83" s="11"/>
      <c r="L83" s="12">
        <f t="shared" si="10"/>
        <v>0</v>
      </c>
      <c r="M83" s="39">
        <v>2304</v>
      </c>
      <c r="N83" s="39"/>
      <c r="O83" s="39">
        <f t="shared" si="11"/>
        <v>0</v>
      </c>
      <c r="P83" s="40">
        <v>0</v>
      </c>
      <c r="Q83" s="40"/>
      <c r="R83" s="40">
        <f t="shared" si="8"/>
        <v>0</v>
      </c>
      <c r="S83" s="41">
        <v>3</v>
      </c>
      <c r="T83" s="42"/>
      <c r="U83" s="42">
        <f t="shared" si="12"/>
        <v>0</v>
      </c>
      <c r="V83" s="43">
        <v>110.0176531691901</v>
      </c>
      <c r="W83" s="43"/>
      <c r="X83" s="43">
        <f t="shared" si="13"/>
        <v>0</v>
      </c>
      <c r="Y83" s="44">
        <f>VLOOKUP(B83,'[1]EPP POR OPS Ajustada'!$C$2:$J$126,8,FALSE)</f>
        <v>212.8254540399513</v>
      </c>
      <c r="Z83" s="44"/>
      <c r="AA83" s="44">
        <f t="shared" si="14"/>
        <v>0</v>
      </c>
      <c r="AB83" s="45">
        <f>VLOOKUP(B83,'[1]EPP POR OPS Ajustada'!$C$2:$G$126,5,FALSE)</f>
        <v>8.513018161598044</v>
      </c>
      <c r="AC83" s="45"/>
      <c r="AD83" s="45">
        <f t="shared" si="15"/>
        <v>0</v>
      </c>
    </row>
    <row r="84" spans="1:30" x14ac:dyDescent="0.25">
      <c r="A84" s="33">
        <v>228</v>
      </c>
      <c r="B84" s="29" t="s">
        <v>193</v>
      </c>
      <c r="C84" s="5" t="s">
        <v>180</v>
      </c>
      <c r="D84" s="5" t="s">
        <v>194</v>
      </c>
      <c r="E84" s="5" t="s">
        <v>195</v>
      </c>
      <c r="F84" s="6">
        <v>410</v>
      </c>
      <c r="G84" s="7">
        <v>74</v>
      </c>
      <c r="H84" s="8"/>
      <c r="I84" s="9">
        <f t="shared" si="9"/>
        <v>0</v>
      </c>
      <c r="J84" s="10">
        <v>87</v>
      </c>
      <c r="K84" s="11"/>
      <c r="L84" s="12">
        <f t="shared" si="10"/>
        <v>0</v>
      </c>
      <c r="M84" s="39">
        <v>60</v>
      </c>
      <c r="N84" s="39"/>
      <c r="O84" s="39">
        <f t="shared" si="11"/>
        <v>0</v>
      </c>
      <c r="P84" s="40">
        <v>1636</v>
      </c>
      <c r="Q84" s="40"/>
      <c r="R84" s="40">
        <f t="shared" si="8"/>
        <v>0</v>
      </c>
      <c r="S84" s="41">
        <v>6</v>
      </c>
      <c r="T84" s="42"/>
      <c r="U84" s="42">
        <f t="shared" si="12"/>
        <v>0</v>
      </c>
      <c r="V84" s="43">
        <v>220.0353063383802</v>
      </c>
      <c r="W84" s="43"/>
      <c r="X84" s="43">
        <f t="shared" si="13"/>
        <v>0</v>
      </c>
      <c r="Y84" s="44">
        <f>VLOOKUP(B84,'[1]EPP POR OPS Ajustada'!$C$2:$J$126,8,FALSE)</f>
        <v>425.65090807990259</v>
      </c>
      <c r="Z84" s="44"/>
      <c r="AA84" s="44">
        <f t="shared" si="14"/>
        <v>0</v>
      </c>
      <c r="AB84" s="45">
        <f>VLOOKUP(B84,'[1]EPP POR OPS Ajustada'!$C$2:$G$126,5,FALSE)</f>
        <v>17.026036323196088</v>
      </c>
      <c r="AC84" s="45"/>
      <c r="AD84" s="45">
        <f t="shared" si="15"/>
        <v>0</v>
      </c>
    </row>
    <row r="85" spans="1:30" x14ac:dyDescent="0.25">
      <c r="A85" s="33">
        <v>227</v>
      </c>
      <c r="B85" s="29" t="s">
        <v>196</v>
      </c>
      <c r="C85" s="5" t="s">
        <v>180</v>
      </c>
      <c r="D85" s="5" t="s">
        <v>197</v>
      </c>
      <c r="E85" s="5" t="s">
        <v>198</v>
      </c>
      <c r="F85" s="6">
        <v>836</v>
      </c>
      <c r="G85" s="7">
        <v>151</v>
      </c>
      <c r="H85" s="8"/>
      <c r="I85" s="9">
        <f t="shared" si="9"/>
        <v>0</v>
      </c>
      <c r="J85" s="10">
        <v>176</v>
      </c>
      <c r="K85" s="11"/>
      <c r="L85" s="12">
        <f t="shared" si="10"/>
        <v>0</v>
      </c>
      <c r="M85" s="39">
        <v>10032</v>
      </c>
      <c r="N85" s="39"/>
      <c r="O85" s="39">
        <f t="shared" si="11"/>
        <v>0</v>
      </c>
      <c r="P85" s="40">
        <v>0</v>
      </c>
      <c r="Q85" s="40"/>
      <c r="R85" s="40">
        <f t="shared" si="8"/>
        <v>0</v>
      </c>
      <c r="S85" s="41">
        <v>10</v>
      </c>
      <c r="T85" s="42"/>
      <c r="U85" s="42">
        <f t="shared" si="12"/>
        <v>0</v>
      </c>
      <c r="V85" s="43">
        <v>366.72551056396696</v>
      </c>
      <c r="W85" s="43"/>
      <c r="X85" s="43">
        <f t="shared" si="13"/>
        <v>0</v>
      </c>
      <c r="Y85" s="44">
        <f>VLOOKUP(B85,'[1]EPP POR OPS Ajustada'!$C$2:$J$126,8,FALSE)</f>
        <v>709.41818013317106</v>
      </c>
      <c r="Z85" s="44"/>
      <c r="AA85" s="44">
        <f t="shared" si="14"/>
        <v>0</v>
      </c>
      <c r="AB85" s="45">
        <f>VLOOKUP(B85,'[1]EPP POR OPS Ajustada'!$C$2:$G$126,5,FALSE)</f>
        <v>28.376727205326809</v>
      </c>
      <c r="AC85" s="45"/>
      <c r="AD85" s="45">
        <f t="shared" si="15"/>
        <v>0</v>
      </c>
    </row>
    <row r="86" spans="1:30" x14ac:dyDescent="0.25">
      <c r="A86" s="33">
        <v>239</v>
      </c>
      <c r="B86" s="29" t="s">
        <v>199</v>
      </c>
      <c r="C86" s="5" t="s">
        <v>180</v>
      </c>
      <c r="D86" s="5" t="s">
        <v>200</v>
      </c>
      <c r="E86" s="5" t="s">
        <v>201</v>
      </c>
      <c r="F86" s="6">
        <v>114</v>
      </c>
      <c r="G86" s="7">
        <v>21</v>
      </c>
      <c r="H86" s="8"/>
      <c r="I86" s="9">
        <f t="shared" si="9"/>
        <v>0</v>
      </c>
      <c r="J86" s="10">
        <v>24</v>
      </c>
      <c r="K86" s="11"/>
      <c r="L86" s="12">
        <f t="shared" si="10"/>
        <v>0</v>
      </c>
      <c r="M86" s="39">
        <v>1367.9999999999998</v>
      </c>
      <c r="N86" s="39"/>
      <c r="O86" s="39">
        <f t="shared" si="11"/>
        <v>0</v>
      </c>
      <c r="P86" s="40">
        <v>0</v>
      </c>
      <c r="Q86" s="40"/>
      <c r="R86" s="40">
        <f t="shared" si="8"/>
        <v>0</v>
      </c>
      <c r="S86" s="41">
        <v>3</v>
      </c>
      <c r="T86" s="42"/>
      <c r="U86" s="42">
        <f t="shared" si="12"/>
        <v>0</v>
      </c>
      <c r="V86" s="43">
        <v>110.0176531691901</v>
      </c>
      <c r="W86" s="43"/>
      <c r="X86" s="43">
        <f t="shared" si="13"/>
        <v>0</v>
      </c>
      <c r="Y86" s="44">
        <f>VLOOKUP(B86,'[1]EPP POR OPS Ajustada'!$C$2:$J$126,8,FALSE)</f>
        <v>212.8254540399513</v>
      </c>
      <c r="Z86" s="44"/>
      <c r="AA86" s="44">
        <f t="shared" si="14"/>
        <v>0</v>
      </c>
      <c r="AB86" s="45">
        <f>VLOOKUP(B86,'[1]EPP POR OPS Ajustada'!$C$2:$G$126,5,FALSE)</f>
        <v>8.513018161598044</v>
      </c>
      <c r="AC86" s="45"/>
      <c r="AD86" s="45">
        <f t="shared" si="15"/>
        <v>0</v>
      </c>
    </row>
    <row r="87" spans="1:30" x14ac:dyDescent="0.25">
      <c r="A87" s="33">
        <v>226</v>
      </c>
      <c r="B87" s="29" t="s">
        <v>202</v>
      </c>
      <c r="C87" s="5" t="s">
        <v>180</v>
      </c>
      <c r="D87" s="5" t="s">
        <v>203</v>
      </c>
      <c r="E87" s="5" t="s">
        <v>204</v>
      </c>
      <c r="F87" s="6">
        <v>4956</v>
      </c>
      <c r="G87" s="7">
        <v>893</v>
      </c>
      <c r="H87" s="8"/>
      <c r="I87" s="9">
        <f t="shared" si="9"/>
        <v>0</v>
      </c>
      <c r="J87" s="10">
        <v>1041</v>
      </c>
      <c r="K87" s="11"/>
      <c r="L87" s="12">
        <f t="shared" si="10"/>
        <v>0</v>
      </c>
      <c r="M87" s="39">
        <v>840</v>
      </c>
      <c r="N87" s="39"/>
      <c r="O87" s="39">
        <f t="shared" si="11"/>
        <v>0</v>
      </c>
      <c r="P87" s="40">
        <v>19768</v>
      </c>
      <c r="Q87" s="40"/>
      <c r="R87" s="40">
        <f t="shared" si="8"/>
        <v>0</v>
      </c>
      <c r="S87" s="41">
        <v>0</v>
      </c>
      <c r="T87" s="42"/>
      <c r="U87" s="42">
        <f t="shared" si="12"/>
        <v>0</v>
      </c>
      <c r="V87" s="43">
        <v>0</v>
      </c>
      <c r="W87" s="43"/>
      <c r="X87" s="43">
        <f t="shared" si="13"/>
        <v>0</v>
      </c>
      <c r="Y87" s="44">
        <v>0</v>
      </c>
      <c r="Z87" s="44"/>
      <c r="AA87" s="44">
        <f t="shared" si="14"/>
        <v>0</v>
      </c>
      <c r="AB87" s="45">
        <v>0</v>
      </c>
      <c r="AC87" s="45"/>
      <c r="AD87" s="45">
        <f t="shared" si="15"/>
        <v>0</v>
      </c>
    </row>
    <row r="88" spans="1:30" x14ac:dyDescent="0.25">
      <c r="A88" s="33">
        <v>238</v>
      </c>
      <c r="B88" s="29" t="s">
        <v>205</v>
      </c>
      <c r="C88" s="5" t="s">
        <v>180</v>
      </c>
      <c r="D88" s="5" t="s">
        <v>206</v>
      </c>
      <c r="E88" s="5" t="s">
        <v>207</v>
      </c>
      <c r="F88" s="6">
        <v>477</v>
      </c>
      <c r="G88" s="7">
        <v>86</v>
      </c>
      <c r="H88" s="8"/>
      <c r="I88" s="9">
        <f t="shared" si="9"/>
        <v>0</v>
      </c>
      <c r="J88" s="10">
        <v>101</v>
      </c>
      <c r="K88" s="11"/>
      <c r="L88" s="12">
        <f t="shared" si="10"/>
        <v>0</v>
      </c>
      <c r="M88" s="39">
        <v>5723.9999999999991</v>
      </c>
      <c r="N88" s="39"/>
      <c r="O88" s="39">
        <f t="shared" si="11"/>
        <v>0</v>
      </c>
      <c r="P88" s="40">
        <v>0</v>
      </c>
      <c r="Q88" s="40"/>
      <c r="R88" s="40">
        <f t="shared" si="8"/>
        <v>0</v>
      </c>
      <c r="S88" s="41">
        <v>6</v>
      </c>
      <c r="T88" s="42"/>
      <c r="U88" s="42">
        <f t="shared" si="12"/>
        <v>0</v>
      </c>
      <c r="V88" s="43">
        <v>220.0353063383802</v>
      </c>
      <c r="W88" s="43"/>
      <c r="X88" s="43">
        <f t="shared" si="13"/>
        <v>0</v>
      </c>
      <c r="Y88" s="44">
        <f>VLOOKUP(B88,'[1]EPP POR OPS Ajustada'!$C$2:$J$126,8,FALSE)</f>
        <v>425.65090807990259</v>
      </c>
      <c r="Z88" s="44"/>
      <c r="AA88" s="44">
        <f t="shared" si="14"/>
        <v>0</v>
      </c>
      <c r="AB88" s="45">
        <f>VLOOKUP(B88,'[1]EPP POR OPS Ajustada'!$C$2:$G$126,5,FALSE)</f>
        <v>17.026036323196088</v>
      </c>
      <c r="AC88" s="45"/>
      <c r="AD88" s="45">
        <f t="shared" si="15"/>
        <v>0</v>
      </c>
    </row>
    <row r="89" spans="1:30" x14ac:dyDescent="0.25">
      <c r="A89" s="33">
        <v>204</v>
      </c>
      <c r="B89" s="29" t="s">
        <v>208</v>
      </c>
      <c r="C89" s="5" t="s">
        <v>182</v>
      </c>
      <c r="D89" s="5" t="s">
        <v>397</v>
      </c>
      <c r="E89" s="5" t="s">
        <v>209</v>
      </c>
      <c r="F89" s="6">
        <v>145</v>
      </c>
      <c r="G89" s="7">
        <v>27</v>
      </c>
      <c r="H89" s="8"/>
      <c r="I89" s="9">
        <f t="shared" si="9"/>
        <v>0</v>
      </c>
      <c r="J89" s="10">
        <v>31</v>
      </c>
      <c r="K89" s="11"/>
      <c r="L89" s="12">
        <f t="shared" si="10"/>
        <v>0</v>
      </c>
      <c r="M89" s="39">
        <v>600</v>
      </c>
      <c r="N89" s="39"/>
      <c r="O89" s="39">
        <f t="shared" si="11"/>
        <v>0</v>
      </c>
      <c r="P89" s="40">
        <v>540</v>
      </c>
      <c r="Q89" s="40"/>
      <c r="R89" s="40">
        <f t="shared" si="8"/>
        <v>0</v>
      </c>
      <c r="S89" s="41">
        <v>3</v>
      </c>
      <c r="T89" s="42"/>
      <c r="U89" s="42">
        <f t="shared" si="12"/>
        <v>0</v>
      </c>
      <c r="V89" s="43">
        <v>110.0176531691901</v>
      </c>
      <c r="W89" s="43"/>
      <c r="X89" s="43">
        <f t="shared" si="13"/>
        <v>0</v>
      </c>
      <c r="Y89" s="44">
        <f>VLOOKUP(B89,'[1]EPP POR OPS Ajustada'!$C$2:$J$126,8,FALSE)</f>
        <v>212.8254540399513</v>
      </c>
      <c r="Z89" s="44"/>
      <c r="AA89" s="44">
        <f t="shared" si="14"/>
        <v>0</v>
      </c>
      <c r="AB89" s="45">
        <f>VLOOKUP(B89,'[1]EPP POR OPS Ajustada'!$C$2:$G$126,5,FALSE)</f>
        <v>8.513018161598044</v>
      </c>
      <c r="AC89" s="45"/>
      <c r="AD89" s="45">
        <f t="shared" si="15"/>
        <v>0</v>
      </c>
    </row>
    <row r="90" spans="1:30" x14ac:dyDescent="0.25">
      <c r="A90" s="33">
        <v>217</v>
      </c>
      <c r="B90" s="29" t="s">
        <v>210</v>
      </c>
      <c r="C90" s="5" t="s">
        <v>184</v>
      </c>
      <c r="D90" s="5" t="s">
        <v>211</v>
      </c>
      <c r="E90" s="5" t="s">
        <v>212</v>
      </c>
      <c r="F90" s="6">
        <v>293</v>
      </c>
      <c r="G90" s="7">
        <v>53</v>
      </c>
      <c r="H90" s="8"/>
      <c r="I90" s="9">
        <f t="shared" si="9"/>
        <v>0</v>
      </c>
      <c r="J90" s="10">
        <v>62</v>
      </c>
      <c r="K90" s="11"/>
      <c r="L90" s="12">
        <f t="shared" si="10"/>
        <v>0</v>
      </c>
      <c r="M90" s="39">
        <v>120</v>
      </c>
      <c r="N90" s="39"/>
      <c r="O90" s="39">
        <f t="shared" si="11"/>
        <v>0</v>
      </c>
      <c r="P90" s="40">
        <v>1164</v>
      </c>
      <c r="Q90" s="40"/>
      <c r="R90" s="40">
        <f t="shared" si="8"/>
        <v>0</v>
      </c>
      <c r="S90" s="41">
        <v>5</v>
      </c>
      <c r="T90" s="42"/>
      <c r="U90" s="42">
        <f t="shared" si="12"/>
        <v>0</v>
      </c>
      <c r="V90" s="43">
        <v>183.36275528198348</v>
      </c>
      <c r="W90" s="43"/>
      <c r="X90" s="43">
        <f t="shared" si="13"/>
        <v>0</v>
      </c>
      <c r="Y90" s="44">
        <f>VLOOKUP(B90,'[1]EPP POR OPS Ajustada'!$C$2:$J$126,8,FALSE)</f>
        <v>354.70909006658553</v>
      </c>
      <c r="Z90" s="44"/>
      <c r="AA90" s="44">
        <f t="shared" si="14"/>
        <v>0</v>
      </c>
      <c r="AB90" s="45">
        <f>VLOOKUP(B90,'[1]EPP POR OPS Ajustada'!$C$2:$G$126,5,FALSE)</f>
        <v>14.188363602663404</v>
      </c>
      <c r="AC90" s="45"/>
      <c r="AD90" s="45">
        <f t="shared" si="15"/>
        <v>0</v>
      </c>
    </row>
    <row r="91" spans="1:30" x14ac:dyDescent="0.25">
      <c r="A91" s="33">
        <v>219</v>
      </c>
      <c r="B91" s="29" t="s">
        <v>213</v>
      </c>
      <c r="C91" s="5" t="s">
        <v>184</v>
      </c>
      <c r="D91" s="5" t="s">
        <v>398</v>
      </c>
      <c r="E91" s="5" t="s">
        <v>214</v>
      </c>
      <c r="F91" s="6">
        <v>80</v>
      </c>
      <c r="G91" s="7">
        <v>15</v>
      </c>
      <c r="H91" s="8"/>
      <c r="I91" s="9">
        <f t="shared" si="9"/>
        <v>0</v>
      </c>
      <c r="J91" s="10">
        <v>17</v>
      </c>
      <c r="K91" s="11"/>
      <c r="L91" s="12">
        <f t="shared" si="10"/>
        <v>0</v>
      </c>
      <c r="M91" s="39">
        <v>960</v>
      </c>
      <c r="N91" s="39"/>
      <c r="O91" s="39">
        <f t="shared" si="11"/>
        <v>0</v>
      </c>
      <c r="P91" s="40">
        <v>0</v>
      </c>
      <c r="Q91" s="40"/>
      <c r="R91" s="40">
        <f t="shared" si="8"/>
        <v>0</v>
      </c>
      <c r="S91" s="41">
        <v>3</v>
      </c>
      <c r="T91" s="42"/>
      <c r="U91" s="42">
        <f t="shared" si="12"/>
        <v>0</v>
      </c>
      <c r="V91" s="43">
        <v>110.0176531691901</v>
      </c>
      <c r="W91" s="43"/>
      <c r="X91" s="43">
        <f t="shared" si="13"/>
        <v>0</v>
      </c>
      <c r="Y91" s="44">
        <f>VLOOKUP(B91,'[1]EPP POR OPS Ajustada'!$C$2:$J$126,8,FALSE)</f>
        <v>212.8254540399513</v>
      </c>
      <c r="Z91" s="44"/>
      <c r="AA91" s="44">
        <f t="shared" si="14"/>
        <v>0</v>
      </c>
      <c r="AB91" s="45">
        <f>VLOOKUP(B91,'[1]EPP POR OPS Ajustada'!$C$2:$G$126,5,FALSE)</f>
        <v>8.513018161598044</v>
      </c>
      <c r="AC91" s="45"/>
      <c r="AD91" s="45">
        <f t="shared" si="15"/>
        <v>0</v>
      </c>
    </row>
    <row r="92" spans="1:30" x14ac:dyDescent="0.25">
      <c r="A92" s="33">
        <v>206</v>
      </c>
      <c r="B92" s="29" t="s">
        <v>218</v>
      </c>
      <c r="C92" s="5" t="s">
        <v>182</v>
      </c>
      <c r="D92" s="5" t="s">
        <v>219</v>
      </c>
      <c r="E92" s="5" t="s">
        <v>220</v>
      </c>
      <c r="F92" s="6">
        <v>93</v>
      </c>
      <c r="G92" s="7">
        <v>17</v>
      </c>
      <c r="H92" s="8"/>
      <c r="I92" s="9">
        <f t="shared" si="9"/>
        <v>0</v>
      </c>
      <c r="J92" s="10">
        <v>20</v>
      </c>
      <c r="K92" s="11"/>
      <c r="L92" s="12">
        <f t="shared" si="10"/>
        <v>0</v>
      </c>
      <c r="M92" s="39">
        <v>1116</v>
      </c>
      <c r="N92" s="39"/>
      <c r="O92" s="39">
        <f t="shared" si="11"/>
        <v>0</v>
      </c>
      <c r="P92" s="40">
        <v>0</v>
      </c>
      <c r="Q92" s="40"/>
      <c r="R92" s="40">
        <f t="shared" si="8"/>
        <v>0</v>
      </c>
      <c r="S92" s="41">
        <v>3</v>
      </c>
      <c r="T92" s="42"/>
      <c r="U92" s="42">
        <f t="shared" si="12"/>
        <v>0</v>
      </c>
      <c r="V92" s="43">
        <v>110.0176531691901</v>
      </c>
      <c r="W92" s="43"/>
      <c r="X92" s="43">
        <f t="shared" si="13"/>
        <v>0</v>
      </c>
      <c r="Y92" s="44">
        <f>VLOOKUP(B92,'[1]EPP POR OPS Ajustada'!$C$2:$J$126,8,FALSE)</f>
        <v>212.8254540399513</v>
      </c>
      <c r="Z92" s="44"/>
      <c r="AA92" s="44">
        <f t="shared" si="14"/>
        <v>0</v>
      </c>
      <c r="AB92" s="45">
        <f>VLOOKUP(B92,'[1]EPP POR OPS Ajustada'!$C$2:$G$126,5,FALSE)</f>
        <v>8.513018161598044</v>
      </c>
      <c r="AC92" s="45"/>
      <c r="AD92" s="45">
        <f t="shared" si="15"/>
        <v>0</v>
      </c>
    </row>
    <row r="93" spans="1:30" x14ac:dyDescent="0.25">
      <c r="A93" s="33">
        <v>207</v>
      </c>
      <c r="B93" s="29" t="s">
        <v>221</v>
      </c>
      <c r="C93" s="5" t="s">
        <v>182</v>
      </c>
      <c r="D93" s="5" t="s">
        <v>222</v>
      </c>
      <c r="E93" s="5" t="s">
        <v>223</v>
      </c>
      <c r="F93" s="6">
        <v>371</v>
      </c>
      <c r="G93" s="7">
        <v>67</v>
      </c>
      <c r="H93" s="8"/>
      <c r="I93" s="9">
        <f t="shared" si="9"/>
        <v>0</v>
      </c>
      <c r="J93" s="10">
        <v>78</v>
      </c>
      <c r="K93" s="11"/>
      <c r="L93" s="12">
        <f t="shared" si="10"/>
        <v>0</v>
      </c>
      <c r="M93" s="39">
        <v>4452</v>
      </c>
      <c r="N93" s="39"/>
      <c r="O93" s="39">
        <f t="shared" si="11"/>
        <v>0</v>
      </c>
      <c r="P93" s="40">
        <v>0</v>
      </c>
      <c r="Q93" s="40"/>
      <c r="R93" s="40">
        <f t="shared" si="8"/>
        <v>0</v>
      </c>
      <c r="S93" s="41">
        <v>3</v>
      </c>
      <c r="T93" s="42"/>
      <c r="U93" s="42">
        <f t="shared" si="12"/>
        <v>0</v>
      </c>
      <c r="V93" s="43">
        <v>110.0176531691901</v>
      </c>
      <c r="W93" s="43"/>
      <c r="X93" s="43">
        <f t="shared" si="13"/>
        <v>0</v>
      </c>
      <c r="Y93" s="44">
        <f>VLOOKUP(B93,'[1]EPP POR OPS Ajustada'!$C$2:$J$126,8,FALSE)</f>
        <v>212.8254540399513</v>
      </c>
      <c r="Z93" s="44"/>
      <c r="AA93" s="44">
        <f t="shared" si="14"/>
        <v>0</v>
      </c>
      <c r="AB93" s="45">
        <f>VLOOKUP(B93,'[1]EPP POR OPS Ajustada'!$C$2:$G$126,5,FALSE)</f>
        <v>8.513018161598044</v>
      </c>
      <c r="AC93" s="45"/>
      <c r="AD93" s="45">
        <f t="shared" si="15"/>
        <v>0</v>
      </c>
    </row>
    <row r="94" spans="1:30" x14ac:dyDescent="0.25">
      <c r="A94" s="33">
        <v>241</v>
      </c>
      <c r="B94" s="29" t="s">
        <v>224</v>
      </c>
      <c r="C94" s="5" t="s">
        <v>180</v>
      </c>
      <c r="D94" s="5" t="s">
        <v>225</v>
      </c>
      <c r="E94" s="5" t="s">
        <v>226</v>
      </c>
      <c r="F94" s="6">
        <v>124</v>
      </c>
      <c r="G94" s="7">
        <v>23</v>
      </c>
      <c r="H94" s="8"/>
      <c r="I94" s="9">
        <f t="shared" si="9"/>
        <v>0</v>
      </c>
      <c r="J94" s="10">
        <v>27</v>
      </c>
      <c r="K94" s="11"/>
      <c r="L94" s="12">
        <f t="shared" si="10"/>
        <v>0</v>
      </c>
      <c r="M94" s="39">
        <v>1488</v>
      </c>
      <c r="N94" s="39"/>
      <c r="O94" s="39">
        <f t="shared" si="11"/>
        <v>0</v>
      </c>
      <c r="P94" s="40">
        <v>0</v>
      </c>
      <c r="Q94" s="40"/>
      <c r="R94" s="40">
        <f t="shared" si="8"/>
        <v>0</v>
      </c>
      <c r="S94" s="41">
        <v>5</v>
      </c>
      <c r="T94" s="42"/>
      <c r="U94" s="42">
        <f t="shared" si="12"/>
        <v>0</v>
      </c>
      <c r="V94" s="43">
        <v>183.36275528198348</v>
      </c>
      <c r="W94" s="43"/>
      <c r="X94" s="43">
        <f t="shared" si="13"/>
        <v>0</v>
      </c>
      <c r="Y94" s="44">
        <f>VLOOKUP(B94,'[1]EPP POR OPS Ajustada'!$C$2:$J$126,8,FALSE)</f>
        <v>354.70909006658553</v>
      </c>
      <c r="Z94" s="44"/>
      <c r="AA94" s="44">
        <f t="shared" si="14"/>
        <v>0</v>
      </c>
      <c r="AB94" s="45">
        <f>VLOOKUP(B94,'[1]EPP POR OPS Ajustada'!$C$2:$G$126,5,FALSE)</f>
        <v>14.188363602663404</v>
      </c>
      <c r="AC94" s="45"/>
      <c r="AD94" s="45">
        <f t="shared" si="15"/>
        <v>0</v>
      </c>
    </row>
    <row r="95" spans="1:30" x14ac:dyDescent="0.25">
      <c r="A95" s="33">
        <v>208</v>
      </c>
      <c r="B95" s="29" t="s">
        <v>227</v>
      </c>
      <c r="C95" s="5" t="s">
        <v>182</v>
      </c>
      <c r="D95" s="5" t="s">
        <v>228</v>
      </c>
      <c r="E95" s="5" t="s">
        <v>229</v>
      </c>
      <c r="F95" s="6">
        <v>104</v>
      </c>
      <c r="G95" s="7">
        <v>19</v>
      </c>
      <c r="H95" s="8"/>
      <c r="I95" s="9">
        <f t="shared" si="9"/>
        <v>0</v>
      </c>
      <c r="J95" s="10">
        <v>22</v>
      </c>
      <c r="K95" s="11"/>
      <c r="L95" s="12">
        <f t="shared" si="10"/>
        <v>0</v>
      </c>
      <c r="M95" s="39">
        <v>1248</v>
      </c>
      <c r="N95" s="39"/>
      <c r="O95" s="39">
        <f t="shared" si="11"/>
        <v>0</v>
      </c>
      <c r="P95" s="40">
        <v>0</v>
      </c>
      <c r="Q95" s="40"/>
      <c r="R95" s="40">
        <f t="shared" si="8"/>
        <v>0</v>
      </c>
      <c r="S95" s="41">
        <v>3</v>
      </c>
      <c r="T95" s="42"/>
      <c r="U95" s="42">
        <f t="shared" si="12"/>
        <v>0</v>
      </c>
      <c r="V95" s="43">
        <v>110.0176531691901</v>
      </c>
      <c r="W95" s="43"/>
      <c r="X95" s="43">
        <f t="shared" si="13"/>
        <v>0</v>
      </c>
      <c r="Y95" s="44">
        <f>VLOOKUP(B95,'[1]EPP POR OPS Ajustada'!$C$2:$J$126,8,FALSE)</f>
        <v>212.8254540399513</v>
      </c>
      <c r="Z95" s="44"/>
      <c r="AA95" s="44">
        <f t="shared" si="14"/>
        <v>0</v>
      </c>
      <c r="AB95" s="45">
        <f>VLOOKUP(B95,'[1]EPP POR OPS Ajustada'!$C$2:$G$126,5,FALSE)</f>
        <v>8.513018161598044</v>
      </c>
      <c r="AC95" s="45"/>
      <c r="AD95" s="45">
        <f t="shared" si="15"/>
        <v>0</v>
      </c>
    </row>
    <row r="96" spans="1:30" x14ac:dyDescent="0.25">
      <c r="A96" s="33">
        <v>222</v>
      </c>
      <c r="B96" s="29" t="s">
        <v>183</v>
      </c>
      <c r="C96" s="5" t="s">
        <v>184</v>
      </c>
      <c r="D96" s="5" t="s">
        <v>185</v>
      </c>
      <c r="E96" s="5" t="s">
        <v>186</v>
      </c>
      <c r="F96" s="6">
        <v>434</v>
      </c>
      <c r="G96" s="7">
        <v>79</v>
      </c>
      <c r="H96" s="8"/>
      <c r="I96" s="9">
        <f t="shared" si="9"/>
        <v>0</v>
      </c>
      <c r="J96" s="10">
        <v>92</v>
      </c>
      <c r="K96" s="11"/>
      <c r="L96" s="12">
        <f t="shared" si="10"/>
        <v>0</v>
      </c>
      <c r="M96" s="39">
        <v>5208</v>
      </c>
      <c r="N96" s="39"/>
      <c r="O96" s="39">
        <f t="shared" si="11"/>
        <v>0</v>
      </c>
      <c r="P96" s="40">
        <v>0</v>
      </c>
      <c r="Q96" s="40"/>
      <c r="R96" s="40">
        <f t="shared" si="8"/>
        <v>0</v>
      </c>
      <c r="S96" s="41">
        <v>3</v>
      </c>
      <c r="T96" s="42"/>
      <c r="U96" s="42">
        <f t="shared" si="12"/>
        <v>0</v>
      </c>
      <c r="V96" s="43">
        <v>110.0176531691901</v>
      </c>
      <c r="W96" s="43"/>
      <c r="X96" s="43">
        <f t="shared" si="13"/>
        <v>0</v>
      </c>
      <c r="Y96" s="44">
        <f>VLOOKUP(B96,'[1]EPP POR OPS Ajustada'!$C$2:$J$126,8,FALSE)</f>
        <v>212.8254540399513</v>
      </c>
      <c r="Z96" s="44"/>
      <c r="AA96" s="44">
        <f t="shared" si="14"/>
        <v>0</v>
      </c>
      <c r="AB96" s="45">
        <f>VLOOKUP(B96,'[1]EPP POR OPS Ajustada'!$C$2:$G$126,5,FALSE)</f>
        <v>8.513018161598044</v>
      </c>
      <c r="AC96" s="45"/>
      <c r="AD96" s="45">
        <f t="shared" si="15"/>
        <v>0</v>
      </c>
    </row>
    <row r="97" spans="1:30" x14ac:dyDescent="0.25">
      <c r="A97" s="33">
        <v>221</v>
      </c>
      <c r="B97" s="29" t="s">
        <v>233</v>
      </c>
      <c r="C97" s="5" t="s">
        <v>184</v>
      </c>
      <c r="D97" s="5" t="s">
        <v>234</v>
      </c>
      <c r="E97" s="5" t="s">
        <v>235</v>
      </c>
      <c r="F97" s="6">
        <v>147</v>
      </c>
      <c r="G97" s="7">
        <v>27</v>
      </c>
      <c r="H97" s="8"/>
      <c r="I97" s="9">
        <f t="shared" si="9"/>
        <v>0</v>
      </c>
      <c r="J97" s="10">
        <v>31</v>
      </c>
      <c r="K97" s="11"/>
      <c r="L97" s="12">
        <f t="shared" si="10"/>
        <v>0</v>
      </c>
      <c r="M97" s="39">
        <v>1764</v>
      </c>
      <c r="N97" s="39"/>
      <c r="O97" s="39">
        <f t="shared" si="11"/>
        <v>0</v>
      </c>
      <c r="P97" s="40">
        <v>0</v>
      </c>
      <c r="Q97" s="40"/>
      <c r="R97" s="40">
        <f t="shared" si="8"/>
        <v>0</v>
      </c>
      <c r="S97" s="41">
        <v>2</v>
      </c>
      <c r="T97" s="42"/>
      <c r="U97" s="42">
        <f t="shared" si="12"/>
        <v>0</v>
      </c>
      <c r="V97" s="43">
        <v>73.345102112793398</v>
      </c>
      <c r="W97" s="43"/>
      <c r="X97" s="43">
        <f t="shared" si="13"/>
        <v>0</v>
      </c>
      <c r="Y97" s="44">
        <f>VLOOKUP(B97,'[1]EPP POR OPS Ajustada'!$C$2:$J$126,8,FALSE)</f>
        <v>141.88363602663421</v>
      </c>
      <c r="Z97" s="44"/>
      <c r="AA97" s="44">
        <f t="shared" si="14"/>
        <v>0</v>
      </c>
      <c r="AB97" s="45">
        <f>VLOOKUP(B97,'[1]EPP POR OPS Ajustada'!$C$2:$G$126,5,FALSE)</f>
        <v>5.6753454410653621</v>
      </c>
      <c r="AC97" s="45"/>
      <c r="AD97" s="45">
        <f t="shared" si="15"/>
        <v>0</v>
      </c>
    </row>
    <row r="98" spans="1:30" x14ac:dyDescent="0.25">
      <c r="A98" s="33">
        <v>215</v>
      </c>
      <c r="B98" s="29" t="s">
        <v>215</v>
      </c>
      <c r="C98" s="5" t="s">
        <v>184</v>
      </c>
      <c r="D98" s="5" t="s">
        <v>216</v>
      </c>
      <c r="E98" s="5" t="s">
        <v>217</v>
      </c>
      <c r="F98" s="6">
        <v>873</v>
      </c>
      <c r="G98" s="7">
        <v>158</v>
      </c>
      <c r="H98" s="8"/>
      <c r="I98" s="9">
        <f t="shared" si="9"/>
        <v>0</v>
      </c>
      <c r="J98" s="10">
        <v>184</v>
      </c>
      <c r="K98" s="11"/>
      <c r="L98" s="12">
        <f t="shared" si="10"/>
        <v>0</v>
      </c>
      <c r="M98" s="39">
        <v>120</v>
      </c>
      <c r="N98" s="39"/>
      <c r="O98" s="39">
        <f t="shared" si="11"/>
        <v>0</v>
      </c>
      <c r="P98" s="40">
        <v>3484</v>
      </c>
      <c r="Q98" s="40"/>
      <c r="R98" s="40">
        <f t="shared" si="8"/>
        <v>0</v>
      </c>
      <c r="S98" s="41">
        <v>10</v>
      </c>
      <c r="T98" s="42"/>
      <c r="U98" s="42">
        <f t="shared" si="12"/>
        <v>0</v>
      </c>
      <c r="V98" s="43">
        <v>366.72551056396696</v>
      </c>
      <c r="W98" s="43"/>
      <c r="X98" s="43">
        <f t="shared" si="13"/>
        <v>0</v>
      </c>
      <c r="Y98" s="44">
        <f>VLOOKUP(B98,'[1]EPP POR OPS Ajustada'!$C$2:$J$126,8,FALSE)</f>
        <v>709.41818013317106</v>
      </c>
      <c r="Z98" s="44"/>
      <c r="AA98" s="44">
        <f t="shared" si="14"/>
        <v>0</v>
      </c>
      <c r="AB98" s="45">
        <f>VLOOKUP(B98,'[1]EPP POR OPS Ajustada'!$C$2:$G$126,5,FALSE)</f>
        <v>28.376727205326809</v>
      </c>
      <c r="AC98" s="45"/>
      <c r="AD98" s="45">
        <f t="shared" si="15"/>
        <v>0</v>
      </c>
    </row>
    <row r="99" spans="1:30" x14ac:dyDescent="0.25">
      <c r="A99" s="33">
        <v>209</v>
      </c>
      <c r="B99" s="29" t="s">
        <v>236</v>
      </c>
      <c r="C99" s="5" t="s">
        <v>182</v>
      </c>
      <c r="D99" s="5" t="s">
        <v>191</v>
      </c>
      <c r="E99" s="5" t="s">
        <v>192</v>
      </c>
      <c r="F99" s="6">
        <v>134</v>
      </c>
      <c r="G99" s="7">
        <v>25</v>
      </c>
      <c r="H99" s="8"/>
      <c r="I99" s="9">
        <f t="shared" si="9"/>
        <v>0</v>
      </c>
      <c r="J99" s="10">
        <v>29</v>
      </c>
      <c r="K99" s="11"/>
      <c r="L99" s="12">
        <f t="shared" si="10"/>
        <v>0</v>
      </c>
      <c r="M99" s="39">
        <v>1560</v>
      </c>
      <c r="N99" s="39"/>
      <c r="O99" s="39">
        <f t="shared" si="11"/>
        <v>0</v>
      </c>
      <c r="P99" s="40">
        <v>432</v>
      </c>
      <c r="Q99" s="40"/>
      <c r="R99" s="40">
        <f t="shared" si="8"/>
        <v>0</v>
      </c>
      <c r="S99" s="41">
        <v>4</v>
      </c>
      <c r="T99" s="42"/>
      <c r="U99" s="42">
        <f t="shared" si="12"/>
        <v>0</v>
      </c>
      <c r="V99" s="43">
        <v>146.6902042255868</v>
      </c>
      <c r="W99" s="43"/>
      <c r="X99" s="43">
        <f t="shared" si="13"/>
        <v>0</v>
      </c>
      <c r="Y99" s="44">
        <f>VLOOKUP(B99,'[1]EPP POR OPS Ajustada'!$C$2:$J$126,8,FALSE)</f>
        <v>283.76727205326841</v>
      </c>
      <c r="Z99" s="44"/>
      <c r="AA99" s="44">
        <f t="shared" si="14"/>
        <v>0</v>
      </c>
      <c r="AB99" s="45">
        <f>VLOOKUP(B99,'[1]EPP POR OPS Ajustada'!$C$2:$G$126,5,FALSE)</f>
        <v>11.350690882130724</v>
      </c>
      <c r="AC99" s="45"/>
      <c r="AD99" s="45">
        <f t="shared" si="15"/>
        <v>0</v>
      </c>
    </row>
    <row r="100" spans="1:30" x14ac:dyDescent="0.25">
      <c r="A100" s="33">
        <v>225</v>
      </c>
      <c r="B100" s="30" t="s">
        <v>187</v>
      </c>
      <c r="C100" s="5" t="s">
        <v>180</v>
      </c>
      <c r="D100" s="5" t="s">
        <v>188</v>
      </c>
      <c r="E100" s="5" t="s">
        <v>189</v>
      </c>
      <c r="F100" s="6">
        <v>2164</v>
      </c>
      <c r="G100" s="7">
        <v>390</v>
      </c>
      <c r="H100" s="8"/>
      <c r="I100" s="9">
        <f t="shared" si="9"/>
        <v>0</v>
      </c>
      <c r="J100" s="10">
        <v>455</v>
      </c>
      <c r="K100" s="11"/>
      <c r="L100" s="12">
        <f t="shared" si="10"/>
        <v>0</v>
      </c>
      <c r="M100" s="39">
        <v>480</v>
      </c>
      <c r="N100" s="39"/>
      <c r="O100" s="39">
        <f t="shared" si="11"/>
        <v>0</v>
      </c>
      <c r="P100" s="40">
        <v>8624</v>
      </c>
      <c r="Q100" s="40"/>
      <c r="R100" s="40">
        <f t="shared" si="8"/>
        <v>0</v>
      </c>
      <c r="S100" s="41">
        <v>12</v>
      </c>
      <c r="T100" s="42"/>
      <c r="U100" s="42">
        <f t="shared" si="12"/>
        <v>0</v>
      </c>
      <c r="V100" s="43">
        <v>440.07061267676039</v>
      </c>
      <c r="W100" s="43"/>
      <c r="X100" s="43">
        <f t="shared" si="13"/>
        <v>0</v>
      </c>
      <c r="Y100" s="44">
        <f>VLOOKUP(B100,'[1]EPP POR OPS Ajustada'!$C$2:$J$126,8,FALSE)</f>
        <v>851.30181615980518</v>
      </c>
      <c r="Z100" s="44"/>
      <c r="AA100" s="44">
        <f t="shared" si="14"/>
        <v>0</v>
      </c>
      <c r="AB100" s="45">
        <f>VLOOKUP(B100,'[1]EPP POR OPS Ajustada'!$C$2:$G$126,5,FALSE)</f>
        <v>34.052072646392176</v>
      </c>
      <c r="AC100" s="45"/>
      <c r="AD100" s="45">
        <f t="shared" si="15"/>
        <v>0</v>
      </c>
    </row>
    <row r="101" spans="1:30" x14ac:dyDescent="0.25">
      <c r="A101" s="33">
        <v>421</v>
      </c>
      <c r="B101" s="29" t="s">
        <v>239</v>
      </c>
      <c r="C101" s="5" t="s">
        <v>240</v>
      </c>
      <c r="D101" s="5" t="s">
        <v>241</v>
      </c>
      <c r="E101" s="5" t="s">
        <v>374</v>
      </c>
      <c r="F101" s="6">
        <v>1972</v>
      </c>
      <c r="G101" s="7">
        <v>355</v>
      </c>
      <c r="H101" s="8"/>
      <c r="I101" s="9">
        <f t="shared" si="9"/>
        <v>0</v>
      </c>
      <c r="J101" s="10">
        <v>415</v>
      </c>
      <c r="K101" s="11"/>
      <c r="L101" s="12">
        <f t="shared" si="10"/>
        <v>0</v>
      </c>
      <c r="M101" s="39">
        <v>23664</v>
      </c>
      <c r="N101" s="39"/>
      <c r="O101" s="39">
        <f t="shared" si="11"/>
        <v>0</v>
      </c>
      <c r="P101" s="40">
        <v>0</v>
      </c>
      <c r="Q101" s="40"/>
      <c r="R101" s="40">
        <f t="shared" si="8"/>
        <v>0</v>
      </c>
      <c r="S101" s="41">
        <v>14</v>
      </c>
      <c r="T101" s="42"/>
      <c r="U101" s="42">
        <f t="shared" si="12"/>
        <v>0</v>
      </c>
      <c r="V101" s="43">
        <v>513.41571478955382</v>
      </c>
      <c r="W101" s="43"/>
      <c r="X101" s="43">
        <f t="shared" si="13"/>
        <v>0</v>
      </c>
      <c r="Y101" s="44">
        <f>VLOOKUP(B101,'[1]EPP POR OPS Ajustada'!$C$2:$J$126,8,FALSE)</f>
        <v>993.18545218643942</v>
      </c>
      <c r="Z101" s="44"/>
      <c r="AA101" s="44">
        <f t="shared" si="14"/>
        <v>0</v>
      </c>
      <c r="AB101" s="45">
        <f>VLOOKUP(B101,'[1]EPP POR OPS Ajustada'!$C$2:$G$126,5,FALSE)</f>
        <v>39.727418087457536</v>
      </c>
      <c r="AC101" s="45"/>
      <c r="AD101" s="45">
        <f t="shared" si="15"/>
        <v>0</v>
      </c>
    </row>
    <row r="102" spans="1:30" x14ac:dyDescent="0.25">
      <c r="A102" s="33">
        <v>415</v>
      </c>
      <c r="B102" s="29" t="s">
        <v>309</v>
      </c>
      <c r="C102" s="5" t="s">
        <v>240</v>
      </c>
      <c r="D102" s="5" t="s">
        <v>252</v>
      </c>
      <c r="E102" s="5" t="s">
        <v>369</v>
      </c>
      <c r="F102" s="6">
        <v>192</v>
      </c>
      <c r="G102" s="7">
        <v>35</v>
      </c>
      <c r="H102" s="8"/>
      <c r="I102" s="9">
        <f t="shared" si="9"/>
        <v>0</v>
      </c>
      <c r="J102" s="10">
        <v>41</v>
      </c>
      <c r="K102" s="11"/>
      <c r="L102" s="12">
        <f t="shared" si="10"/>
        <v>0</v>
      </c>
      <c r="M102" s="39">
        <v>2304</v>
      </c>
      <c r="N102" s="39"/>
      <c r="O102" s="39">
        <f t="shared" si="11"/>
        <v>0</v>
      </c>
      <c r="P102" s="40">
        <v>0</v>
      </c>
      <c r="Q102" s="40"/>
      <c r="R102" s="40">
        <f t="shared" si="8"/>
        <v>0</v>
      </c>
      <c r="S102" s="41">
        <v>5</v>
      </c>
      <c r="T102" s="42"/>
      <c r="U102" s="42">
        <f t="shared" si="12"/>
        <v>0</v>
      </c>
      <c r="V102" s="43">
        <v>183.36275528198348</v>
      </c>
      <c r="W102" s="43"/>
      <c r="X102" s="43">
        <f t="shared" si="13"/>
        <v>0</v>
      </c>
      <c r="Y102" s="44">
        <f>VLOOKUP(B102,'[1]EPP POR OPS Ajustada'!$C$2:$J$126,8,FALSE)</f>
        <v>354.70909006658553</v>
      </c>
      <c r="Z102" s="44"/>
      <c r="AA102" s="44">
        <f t="shared" si="14"/>
        <v>0</v>
      </c>
      <c r="AB102" s="45">
        <f>VLOOKUP(B102,'[1]EPP POR OPS Ajustada'!$C$2:$G$126,5,FALSE)</f>
        <v>14.188363602663404</v>
      </c>
      <c r="AC102" s="45"/>
      <c r="AD102" s="45">
        <f t="shared" si="15"/>
        <v>0</v>
      </c>
    </row>
    <row r="103" spans="1:30" x14ac:dyDescent="0.25">
      <c r="A103" s="33">
        <v>405</v>
      </c>
      <c r="B103" s="29" t="s">
        <v>242</v>
      </c>
      <c r="C103" s="5" t="s">
        <v>161</v>
      </c>
      <c r="D103" s="5" t="s">
        <v>243</v>
      </c>
      <c r="E103" s="5" t="s">
        <v>363</v>
      </c>
      <c r="F103" s="6">
        <v>125</v>
      </c>
      <c r="G103" s="7">
        <v>23</v>
      </c>
      <c r="H103" s="8"/>
      <c r="I103" s="9">
        <f t="shared" si="9"/>
        <v>0</v>
      </c>
      <c r="J103" s="10">
        <v>27</v>
      </c>
      <c r="K103" s="11"/>
      <c r="L103" s="12">
        <f t="shared" si="10"/>
        <v>0</v>
      </c>
      <c r="M103" s="39">
        <v>3420</v>
      </c>
      <c r="N103" s="39"/>
      <c r="O103" s="39">
        <f t="shared" si="11"/>
        <v>0</v>
      </c>
      <c r="P103" s="40">
        <v>272</v>
      </c>
      <c r="Q103" s="40"/>
      <c r="R103" s="40">
        <f t="shared" si="8"/>
        <v>0</v>
      </c>
      <c r="S103" s="41">
        <v>4</v>
      </c>
      <c r="T103" s="42"/>
      <c r="U103" s="42">
        <f t="shared" si="12"/>
        <v>0</v>
      </c>
      <c r="V103" s="43">
        <v>146.6902042255868</v>
      </c>
      <c r="W103" s="43"/>
      <c r="X103" s="43">
        <f t="shared" si="13"/>
        <v>0</v>
      </c>
      <c r="Y103" s="44">
        <f>VLOOKUP(B103,'[1]EPP POR OPS Ajustada'!$C$2:$J$126,8,FALSE)</f>
        <v>283.76727205326841</v>
      </c>
      <c r="Z103" s="44"/>
      <c r="AA103" s="44">
        <f t="shared" si="14"/>
        <v>0</v>
      </c>
      <c r="AB103" s="45">
        <f>VLOOKUP(B103,'[1]EPP POR OPS Ajustada'!$C$2:$G$126,5,FALSE)</f>
        <v>11.350690882130724</v>
      </c>
      <c r="AC103" s="45"/>
      <c r="AD103" s="45">
        <f t="shared" si="15"/>
        <v>0</v>
      </c>
    </row>
    <row r="104" spans="1:30" x14ac:dyDescent="0.25">
      <c r="A104" s="33">
        <v>401</v>
      </c>
      <c r="B104" s="29" t="s">
        <v>237</v>
      </c>
      <c r="C104" s="5" t="s">
        <v>238</v>
      </c>
      <c r="D104" s="5" t="s">
        <v>238</v>
      </c>
      <c r="E104" s="5" t="s">
        <v>362</v>
      </c>
      <c r="F104" s="6">
        <v>355</v>
      </c>
      <c r="G104" s="7">
        <v>64</v>
      </c>
      <c r="H104" s="8"/>
      <c r="I104" s="9">
        <f t="shared" si="9"/>
        <v>0</v>
      </c>
      <c r="J104" s="10">
        <v>75</v>
      </c>
      <c r="K104" s="11"/>
      <c r="L104" s="12">
        <f t="shared" si="10"/>
        <v>0</v>
      </c>
      <c r="M104" s="39">
        <v>4260</v>
      </c>
      <c r="N104" s="39"/>
      <c r="O104" s="39">
        <f t="shared" si="11"/>
        <v>0</v>
      </c>
      <c r="P104" s="40">
        <v>0</v>
      </c>
      <c r="Q104" s="40"/>
      <c r="R104" s="40">
        <f t="shared" si="8"/>
        <v>0</v>
      </c>
      <c r="S104" s="41">
        <v>5</v>
      </c>
      <c r="T104" s="42"/>
      <c r="U104" s="42">
        <f t="shared" si="12"/>
        <v>0</v>
      </c>
      <c r="V104" s="43">
        <v>183.36275528198348</v>
      </c>
      <c r="W104" s="43"/>
      <c r="X104" s="43">
        <f t="shared" si="13"/>
        <v>0</v>
      </c>
      <c r="Y104" s="44">
        <f>VLOOKUP(B104,'[1]EPP POR OPS Ajustada'!$C$2:$J$126,8,FALSE)</f>
        <v>354.70909006658553</v>
      </c>
      <c r="Z104" s="44"/>
      <c r="AA104" s="44">
        <f t="shared" si="14"/>
        <v>0</v>
      </c>
      <c r="AB104" s="45">
        <f>VLOOKUP(B104,'[1]EPP POR OPS Ajustada'!$C$2:$G$126,5,FALSE)</f>
        <v>14.188363602663404</v>
      </c>
      <c r="AC104" s="45"/>
      <c r="AD104" s="45">
        <f t="shared" si="15"/>
        <v>0</v>
      </c>
    </row>
    <row r="105" spans="1:30" x14ac:dyDescent="0.25">
      <c r="A105" s="33">
        <v>411</v>
      </c>
      <c r="B105" s="29" t="s">
        <v>249</v>
      </c>
      <c r="C105" s="5" t="s">
        <v>240</v>
      </c>
      <c r="D105" s="5" t="s">
        <v>250</v>
      </c>
      <c r="E105" s="5" t="s">
        <v>367</v>
      </c>
      <c r="F105" s="6">
        <v>295</v>
      </c>
      <c r="G105" s="7">
        <v>54</v>
      </c>
      <c r="H105" s="8"/>
      <c r="I105" s="9">
        <f t="shared" si="9"/>
        <v>0</v>
      </c>
      <c r="J105" s="10">
        <v>62</v>
      </c>
      <c r="K105" s="11"/>
      <c r="L105" s="12">
        <f t="shared" si="10"/>
        <v>0</v>
      </c>
      <c r="M105" s="39">
        <v>3540</v>
      </c>
      <c r="N105" s="39"/>
      <c r="O105" s="39">
        <f t="shared" si="11"/>
        <v>0</v>
      </c>
      <c r="P105" s="40">
        <v>0</v>
      </c>
      <c r="Q105" s="40"/>
      <c r="R105" s="40">
        <f t="shared" si="8"/>
        <v>0</v>
      </c>
      <c r="S105" s="41">
        <v>5</v>
      </c>
      <c r="T105" s="42"/>
      <c r="U105" s="42">
        <f t="shared" si="12"/>
        <v>0</v>
      </c>
      <c r="V105" s="43">
        <v>183.36275528198348</v>
      </c>
      <c r="W105" s="43"/>
      <c r="X105" s="43">
        <f t="shared" si="13"/>
        <v>0</v>
      </c>
      <c r="Y105" s="44">
        <f>VLOOKUP(B105,'[1]EPP POR OPS Ajustada'!$C$2:$J$126,8,FALSE)</f>
        <v>354.70909006658553</v>
      </c>
      <c r="Z105" s="44"/>
      <c r="AA105" s="44">
        <f t="shared" si="14"/>
        <v>0</v>
      </c>
      <c r="AB105" s="45">
        <f>VLOOKUP(B105,'[1]EPP POR OPS Ajustada'!$C$2:$G$126,5,FALSE)</f>
        <v>14.188363602663404</v>
      </c>
      <c r="AC105" s="45"/>
      <c r="AD105" s="45">
        <f t="shared" si="15"/>
        <v>0</v>
      </c>
    </row>
    <row r="106" spans="1:30" x14ac:dyDescent="0.25">
      <c r="A106" s="33">
        <v>413</v>
      </c>
      <c r="B106" s="29" t="s">
        <v>251</v>
      </c>
      <c r="C106" s="5" t="s">
        <v>240</v>
      </c>
      <c r="D106" s="5" t="s">
        <v>403</v>
      </c>
      <c r="E106" s="5" t="s">
        <v>368</v>
      </c>
      <c r="F106" s="6">
        <v>63</v>
      </c>
      <c r="G106" s="7">
        <v>12</v>
      </c>
      <c r="H106" s="8"/>
      <c r="I106" s="9">
        <f t="shared" si="9"/>
        <v>0</v>
      </c>
      <c r="J106" s="10">
        <v>14</v>
      </c>
      <c r="K106" s="11"/>
      <c r="L106" s="12">
        <f t="shared" si="10"/>
        <v>0</v>
      </c>
      <c r="M106" s="39">
        <v>756</v>
      </c>
      <c r="N106" s="39"/>
      <c r="O106" s="39">
        <f t="shared" si="11"/>
        <v>0</v>
      </c>
      <c r="P106" s="40">
        <v>0</v>
      </c>
      <c r="Q106" s="40"/>
      <c r="R106" s="40">
        <f t="shared" si="8"/>
        <v>0</v>
      </c>
      <c r="S106" s="41">
        <v>2</v>
      </c>
      <c r="T106" s="42"/>
      <c r="U106" s="42">
        <f t="shared" si="12"/>
        <v>0</v>
      </c>
      <c r="V106" s="43">
        <v>73.345102112793398</v>
      </c>
      <c r="W106" s="43"/>
      <c r="X106" s="43">
        <f t="shared" si="13"/>
        <v>0</v>
      </c>
      <c r="Y106" s="44">
        <f>VLOOKUP(B106,'[1]EPP POR OPS Ajustada'!$C$2:$J$126,8,FALSE)</f>
        <v>141.88363602663421</v>
      </c>
      <c r="Z106" s="44"/>
      <c r="AA106" s="44">
        <f t="shared" si="14"/>
        <v>0</v>
      </c>
      <c r="AB106" s="45">
        <f>VLOOKUP(B106,'[1]EPP POR OPS Ajustada'!$C$2:$G$126,5,FALSE)</f>
        <v>5.6753454410653621</v>
      </c>
      <c r="AC106" s="45"/>
      <c r="AD106" s="45">
        <f t="shared" si="15"/>
        <v>0</v>
      </c>
    </row>
    <row r="107" spans="1:30" x14ac:dyDescent="0.25">
      <c r="A107" s="33">
        <v>408</v>
      </c>
      <c r="B107" s="29" t="s">
        <v>246</v>
      </c>
      <c r="C107" s="5" t="s">
        <v>318</v>
      </c>
      <c r="D107" s="5" t="s">
        <v>402</v>
      </c>
      <c r="E107" s="5" t="s">
        <v>365</v>
      </c>
      <c r="F107" s="6">
        <v>306</v>
      </c>
      <c r="G107" s="7">
        <v>56</v>
      </c>
      <c r="H107" s="8"/>
      <c r="I107" s="9">
        <f t="shared" si="9"/>
        <v>0</v>
      </c>
      <c r="J107" s="10">
        <v>65</v>
      </c>
      <c r="K107" s="11"/>
      <c r="L107" s="12">
        <f t="shared" si="10"/>
        <v>0</v>
      </c>
      <c r="M107" s="39">
        <v>2940</v>
      </c>
      <c r="N107" s="39"/>
      <c r="O107" s="39">
        <f t="shared" si="11"/>
        <v>0</v>
      </c>
      <c r="P107" s="40">
        <v>1028</v>
      </c>
      <c r="Q107" s="40"/>
      <c r="R107" s="40">
        <f t="shared" si="8"/>
        <v>0</v>
      </c>
      <c r="S107" s="41">
        <v>5</v>
      </c>
      <c r="T107" s="42"/>
      <c r="U107" s="42">
        <f t="shared" si="12"/>
        <v>0</v>
      </c>
      <c r="V107" s="43">
        <v>183.36275528198348</v>
      </c>
      <c r="W107" s="43"/>
      <c r="X107" s="43">
        <f t="shared" si="13"/>
        <v>0</v>
      </c>
      <c r="Y107" s="44">
        <f>VLOOKUP(B107,'[1]EPP POR OPS Ajustada'!$C$2:$J$126,8,FALSE)</f>
        <v>354.70909006658553</v>
      </c>
      <c r="Z107" s="44"/>
      <c r="AA107" s="44">
        <f t="shared" si="14"/>
        <v>0</v>
      </c>
      <c r="AB107" s="45">
        <f>VLOOKUP(B107,'[1]EPP POR OPS Ajustada'!$C$2:$G$126,5,FALSE)</f>
        <v>14.188363602663404</v>
      </c>
      <c r="AC107" s="45"/>
      <c r="AD107" s="45">
        <f t="shared" si="15"/>
        <v>0</v>
      </c>
    </row>
    <row r="108" spans="1:30" x14ac:dyDescent="0.25">
      <c r="A108" s="33">
        <v>407</v>
      </c>
      <c r="B108" s="29" t="s">
        <v>244</v>
      </c>
      <c r="C108" s="5" t="s">
        <v>318</v>
      </c>
      <c r="D108" s="5" t="s">
        <v>245</v>
      </c>
      <c r="E108" s="5" t="s">
        <v>364</v>
      </c>
      <c r="F108" s="6">
        <v>266</v>
      </c>
      <c r="G108" s="7">
        <v>48</v>
      </c>
      <c r="H108" s="8"/>
      <c r="I108" s="9">
        <f t="shared" si="9"/>
        <v>0</v>
      </c>
      <c r="J108" s="10">
        <v>56</v>
      </c>
      <c r="K108" s="11"/>
      <c r="L108" s="12">
        <f t="shared" si="10"/>
        <v>0</v>
      </c>
      <c r="M108" s="39">
        <v>1320</v>
      </c>
      <c r="N108" s="39"/>
      <c r="O108" s="39">
        <f t="shared" si="11"/>
        <v>0</v>
      </c>
      <c r="P108" s="40">
        <v>976</v>
      </c>
      <c r="Q108" s="40"/>
      <c r="R108" s="40">
        <f t="shared" si="8"/>
        <v>0</v>
      </c>
      <c r="S108" s="41">
        <v>5</v>
      </c>
      <c r="T108" s="42"/>
      <c r="U108" s="42">
        <f t="shared" si="12"/>
        <v>0</v>
      </c>
      <c r="V108" s="43">
        <v>183.36275528198348</v>
      </c>
      <c r="W108" s="43"/>
      <c r="X108" s="43">
        <f t="shared" si="13"/>
        <v>0</v>
      </c>
      <c r="Y108" s="44">
        <f>VLOOKUP(B108,'[1]EPP POR OPS Ajustada'!$C$2:$J$126,8,FALSE)</f>
        <v>354.70909006658553</v>
      </c>
      <c r="Z108" s="44"/>
      <c r="AA108" s="44">
        <f t="shared" si="14"/>
        <v>0</v>
      </c>
      <c r="AB108" s="45">
        <f>VLOOKUP(B108,'[1]EPP POR OPS Ajustada'!$C$2:$G$126,5,FALSE)</f>
        <v>14.188363602663404</v>
      </c>
      <c r="AC108" s="45"/>
      <c r="AD108" s="45">
        <f t="shared" si="15"/>
        <v>0</v>
      </c>
    </row>
    <row r="109" spans="1:30" x14ac:dyDescent="0.25">
      <c r="A109" s="33">
        <v>416</v>
      </c>
      <c r="B109" s="29" t="s">
        <v>253</v>
      </c>
      <c r="C109" s="5" t="s">
        <v>240</v>
      </c>
      <c r="D109" s="5" t="s">
        <v>254</v>
      </c>
      <c r="E109" s="5" t="s">
        <v>370</v>
      </c>
      <c r="F109" s="6">
        <v>400</v>
      </c>
      <c r="G109" s="7">
        <v>72</v>
      </c>
      <c r="H109" s="8"/>
      <c r="I109" s="9">
        <f t="shared" si="9"/>
        <v>0</v>
      </c>
      <c r="J109" s="10">
        <v>84</v>
      </c>
      <c r="K109" s="11"/>
      <c r="L109" s="12">
        <f t="shared" si="10"/>
        <v>0</v>
      </c>
      <c r="M109" s="39">
        <v>4800</v>
      </c>
      <c r="N109" s="39"/>
      <c r="O109" s="39">
        <f t="shared" si="11"/>
        <v>0</v>
      </c>
      <c r="P109" s="40">
        <v>0</v>
      </c>
      <c r="Q109" s="40"/>
      <c r="R109" s="40">
        <f t="shared" si="8"/>
        <v>0</v>
      </c>
      <c r="S109" s="41">
        <v>6</v>
      </c>
      <c r="T109" s="42"/>
      <c r="U109" s="42">
        <f t="shared" si="12"/>
        <v>0</v>
      </c>
      <c r="V109" s="43">
        <v>220.0353063383802</v>
      </c>
      <c r="W109" s="43"/>
      <c r="X109" s="43">
        <f t="shared" si="13"/>
        <v>0</v>
      </c>
      <c r="Y109" s="44">
        <f>VLOOKUP(B109,'[1]EPP POR OPS Ajustada'!$C$2:$J$126,8,FALSE)</f>
        <v>425.65090807990259</v>
      </c>
      <c r="Z109" s="44"/>
      <c r="AA109" s="44">
        <f t="shared" si="14"/>
        <v>0</v>
      </c>
      <c r="AB109" s="45">
        <f>VLOOKUP(B109,'[1]EPP POR OPS Ajustada'!$C$2:$G$126,5,FALSE)</f>
        <v>17.026036323196088</v>
      </c>
      <c r="AC109" s="45"/>
      <c r="AD109" s="45">
        <f t="shared" si="15"/>
        <v>0</v>
      </c>
    </row>
    <row r="110" spans="1:30" x14ac:dyDescent="0.25">
      <c r="A110" s="33">
        <v>418</v>
      </c>
      <c r="B110" s="29" t="s">
        <v>256</v>
      </c>
      <c r="C110" s="5" t="s">
        <v>240</v>
      </c>
      <c r="D110" s="5" t="s">
        <v>257</v>
      </c>
      <c r="E110" s="5" t="s">
        <v>372</v>
      </c>
      <c r="F110" s="6">
        <v>247</v>
      </c>
      <c r="G110" s="7">
        <v>45</v>
      </c>
      <c r="H110" s="8"/>
      <c r="I110" s="9">
        <f t="shared" si="9"/>
        <v>0</v>
      </c>
      <c r="J110" s="10">
        <v>52</v>
      </c>
      <c r="K110" s="11"/>
      <c r="L110" s="12">
        <f t="shared" si="10"/>
        <v>0</v>
      </c>
      <c r="M110" s="39">
        <v>180</v>
      </c>
      <c r="N110" s="39"/>
      <c r="O110" s="39">
        <f t="shared" si="11"/>
        <v>0</v>
      </c>
      <c r="P110" s="40">
        <v>976</v>
      </c>
      <c r="Q110" s="40"/>
      <c r="R110" s="40">
        <f t="shared" si="8"/>
        <v>0</v>
      </c>
      <c r="S110" s="41">
        <v>5</v>
      </c>
      <c r="T110" s="42"/>
      <c r="U110" s="42">
        <f t="shared" si="12"/>
        <v>0</v>
      </c>
      <c r="V110" s="43">
        <v>183.36275528198348</v>
      </c>
      <c r="W110" s="43"/>
      <c r="X110" s="43">
        <f t="shared" si="13"/>
        <v>0</v>
      </c>
      <c r="Y110" s="44">
        <f>VLOOKUP(B110,'[1]EPP POR OPS Ajustada'!$C$2:$J$126,8,FALSE)</f>
        <v>354.70909006658553</v>
      </c>
      <c r="Z110" s="44"/>
      <c r="AA110" s="44">
        <f t="shared" si="14"/>
        <v>0</v>
      </c>
      <c r="AB110" s="45">
        <f>VLOOKUP(B110,'[1]EPP POR OPS Ajustada'!$C$2:$G$126,5,FALSE)</f>
        <v>14.188363602663404</v>
      </c>
      <c r="AC110" s="45"/>
      <c r="AD110" s="45">
        <f t="shared" si="15"/>
        <v>0</v>
      </c>
    </row>
    <row r="111" spans="1:30" x14ac:dyDescent="0.25">
      <c r="A111" s="33">
        <v>420</v>
      </c>
      <c r="B111" s="29" t="s">
        <v>258</v>
      </c>
      <c r="C111" s="5" t="s">
        <v>240</v>
      </c>
      <c r="D111" s="5" t="s">
        <v>248</v>
      </c>
      <c r="E111" s="5" t="s">
        <v>373</v>
      </c>
      <c r="F111" s="6">
        <v>305</v>
      </c>
      <c r="G111" s="7">
        <v>55</v>
      </c>
      <c r="H111" s="8"/>
      <c r="I111" s="9">
        <f t="shared" si="9"/>
        <v>0</v>
      </c>
      <c r="J111" s="10">
        <v>65</v>
      </c>
      <c r="K111" s="11"/>
      <c r="L111" s="12">
        <f t="shared" si="10"/>
        <v>0</v>
      </c>
      <c r="M111" s="39">
        <v>120</v>
      </c>
      <c r="N111" s="39"/>
      <c r="O111" s="39">
        <f t="shared" si="11"/>
        <v>0</v>
      </c>
      <c r="P111" s="40">
        <v>1212</v>
      </c>
      <c r="Q111" s="40"/>
      <c r="R111" s="40">
        <f t="shared" si="8"/>
        <v>0</v>
      </c>
      <c r="S111" s="41">
        <v>6</v>
      </c>
      <c r="T111" s="42"/>
      <c r="U111" s="42">
        <f t="shared" si="12"/>
        <v>0</v>
      </c>
      <c r="V111" s="43">
        <v>220.0353063383802</v>
      </c>
      <c r="W111" s="43"/>
      <c r="X111" s="43">
        <f t="shared" si="13"/>
        <v>0</v>
      </c>
      <c r="Y111" s="44">
        <f>VLOOKUP(B111,'[1]EPP POR OPS Ajustada'!$C$2:$J$126,8,FALSE)</f>
        <v>425.65090807990259</v>
      </c>
      <c r="Z111" s="44"/>
      <c r="AA111" s="44">
        <f t="shared" si="14"/>
        <v>0</v>
      </c>
      <c r="AB111" s="45">
        <f>VLOOKUP(B111,'[1]EPP POR OPS Ajustada'!$C$2:$G$126,5,FALSE)</f>
        <v>17.026036323196088</v>
      </c>
      <c r="AC111" s="45"/>
      <c r="AD111" s="45">
        <f t="shared" si="15"/>
        <v>0</v>
      </c>
    </row>
    <row r="112" spans="1:30" x14ac:dyDescent="0.25">
      <c r="A112" s="33">
        <v>410</v>
      </c>
      <c r="B112" s="29" t="s">
        <v>247</v>
      </c>
      <c r="C112" s="5" t="s">
        <v>240</v>
      </c>
      <c r="D112" s="5" t="s">
        <v>248</v>
      </c>
      <c r="E112" s="5" t="s">
        <v>366</v>
      </c>
      <c r="F112" s="6">
        <v>2121</v>
      </c>
      <c r="G112" s="7">
        <v>382</v>
      </c>
      <c r="H112" s="8"/>
      <c r="I112" s="9">
        <f t="shared" si="9"/>
        <v>0</v>
      </c>
      <c r="J112" s="10">
        <v>446</v>
      </c>
      <c r="K112" s="11"/>
      <c r="L112" s="12">
        <f t="shared" si="10"/>
        <v>0</v>
      </c>
      <c r="M112" s="39">
        <v>2880</v>
      </c>
      <c r="N112" s="39"/>
      <c r="O112" s="39">
        <f t="shared" si="11"/>
        <v>0</v>
      </c>
      <c r="P112" s="40">
        <v>8292</v>
      </c>
      <c r="Q112" s="40"/>
      <c r="R112" s="40">
        <f t="shared" si="8"/>
        <v>0</v>
      </c>
      <c r="S112" s="41">
        <v>20</v>
      </c>
      <c r="T112" s="42"/>
      <c r="U112" s="42">
        <f t="shared" si="12"/>
        <v>0</v>
      </c>
      <c r="V112" s="43">
        <v>733.45102112793393</v>
      </c>
      <c r="W112" s="43"/>
      <c r="X112" s="43">
        <f t="shared" si="13"/>
        <v>0</v>
      </c>
      <c r="Y112" s="44">
        <f>VLOOKUP(B112,'[1]EPP POR OPS Ajustada'!$C$2:$J$126,8,FALSE)</f>
        <v>1418.8363602663421</v>
      </c>
      <c r="Z112" s="44"/>
      <c r="AA112" s="44">
        <f t="shared" si="14"/>
        <v>0</v>
      </c>
      <c r="AB112" s="45">
        <f>VLOOKUP(B112,'[1]EPP POR OPS Ajustada'!$C$2:$G$126,5,FALSE)</f>
        <v>56.753454410653617</v>
      </c>
      <c r="AC112" s="45"/>
      <c r="AD112" s="45">
        <f t="shared" si="15"/>
        <v>0</v>
      </c>
    </row>
    <row r="113" spans="1:30" ht="39" x14ac:dyDescent="0.25">
      <c r="A113" s="33">
        <v>422</v>
      </c>
      <c r="B113" s="29" t="s">
        <v>423</v>
      </c>
      <c r="C113" s="35" t="s">
        <v>318</v>
      </c>
      <c r="D113" s="35" t="s">
        <v>404</v>
      </c>
      <c r="E113" s="35" t="s">
        <v>259</v>
      </c>
      <c r="F113" s="6">
        <v>3480</v>
      </c>
      <c r="G113" s="7">
        <v>627</v>
      </c>
      <c r="H113" s="8"/>
      <c r="I113" s="9">
        <f t="shared" si="9"/>
        <v>0</v>
      </c>
      <c r="J113" s="10">
        <v>731</v>
      </c>
      <c r="K113" s="11"/>
      <c r="L113" s="12">
        <f t="shared" si="10"/>
        <v>0</v>
      </c>
      <c r="M113" s="39">
        <v>6600</v>
      </c>
      <c r="N113" s="39"/>
      <c r="O113" s="39">
        <f t="shared" si="11"/>
        <v>0</v>
      </c>
      <c r="P113" s="40">
        <v>13480</v>
      </c>
      <c r="Q113" s="40"/>
      <c r="R113" s="40">
        <f t="shared" si="8"/>
        <v>0</v>
      </c>
      <c r="S113" s="41">
        <v>25</v>
      </c>
      <c r="T113" s="42"/>
      <c r="U113" s="42">
        <f t="shared" si="12"/>
        <v>0</v>
      </c>
      <c r="V113" s="43">
        <v>916.81377640991752</v>
      </c>
      <c r="W113" s="43"/>
      <c r="X113" s="43">
        <f t="shared" si="13"/>
        <v>0</v>
      </c>
      <c r="Y113" s="44">
        <f>VLOOKUP(B113,'[1]EPP POR OPS Ajustada'!$C$2:$J$126,8,FALSE)</f>
        <v>1773.5454503329277</v>
      </c>
      <c r="Z113" s="44"/>
      <c r="AA113" s="44">
        <f t="shared" si="14"/>
        <v>0</v>
      </c>
      <c r="AB113" s="45">
        <f>VLOOKUP(B113,'[1]EPP POR OPS Ajustada'!$C$2:$G$126,5,FALSE)</f>
        <v>70.941818013317032</v>
      </c>
      <c r="AC113" s="45"/>
      <c r="AD113" s="45">
        <f t="shared" si="15"/>
        <v>0</v>
      </c>
    </row>
    <row r="114" spans="1:30" x14ac:dyDescent="0.25">
      <c r="A114" s="33">
        <v>417</v>
      </c>
      <c r="B114" s="29" t="s">
        <v>310</v>
      </c>
      <c r="C114" s="5" t="s">
        <v>240</v>
      </c>
      <c r="D114" s="5" t="s">
        <v>255</v>
      </c>
      <c r="E114" s="5" t="s">
        <v>371</v>
      </c>
      <c r="F114" s="6">
        <v>23</v>
      </c>
      <c r="G114" s="7">
        <v>5</v>
      </c>
      <c r="H114" s="8"/>
      <c r="I114" s="9">
        <f t="shared" si="9"/>
        <v>0</v>
      </c>
      <c r="J114" s="10">
        <v>5</v>
      </c>
      <c r="K114" s="11"/>
      <c r="L114" s="12">
        <f t="shared" si="10"/>
        <v>0</v>
      </c>
      <c r="M114" s="39">
        <v>276.00000000000006</v>
      </c>
      <c r="N114" s="39"/>
      <c r="O114" s="39">
        <f t="shared" si="11"/>
        <v>0</v>
      </c>
      <c r="P114" s="40">
        <v>0</v>
      </c>
      <c r="Q114" s="40"/>
      <c r="R114" s="40">
        <f t="shared" si="8"/>
        <v>0</v>
      </c>
      <c r="S114" s="41">
        <v>2</v>
      </c>
      <c r="T114" s="42"/>
      <c r="U114" s="42">
        <f t="shared" si="12"/>
        <v>0</v>
      </c>
      <c r="V114" s="43">
        <v>73.345102112793398</v>
      </c>
      <c r="W114" s="43"/>
      <c r="X114" s="43">
        <f t="shared" si="13"/>
        <v>0</v>
      </c>
      <c r="Y114" s="44">
        <f>VLOOKUP(B114,'[1]EPP POR OPS Ajustada'!$C$2:$J$126,8,FALSE)</f>
        <v>141.88363602663421</v>
      </c>
      <c r="Z114" s="44"/>
      <c r="AA114" s="44">
        <f t="shared" si="14"/>
        <v>0</v>
      </c>
      <c r="AB114" s="45">
        <f>VLOOKUP(B114,'[1]EPP POR OPS Ajustada'!$C$2:$G$126,5,FALSE)</f>
        <v>5.6753454410653621</v>
      </c>
      <c r="AC114" s="45"/>
      <c r="AD114" s="45">
        <f t="shared" si="15"/>
        <v>0</v>
      </c>
    </row>
    <row r="115" spans="1:30" ht="39" x14ac:dyDescent="0.25">
      <c r="A115" s="33">
        <v>639</v>
      </c>
      <c r="B115" s="29" t="s">
        <v>424</v>
      </c>
      <c r="C115" s="35" t="s">
        <v>62</v>
      </c>
      <c r="D115" s="35" t="s">
        <v>302</v>
      </c>
      <c r="E115" s="35" t="s">
        <v>303</v>
      </c>
      <c r="F115" s="6">
        <v>4641</v>
      </c>
      <c r="G115" s="7">
        <v>836</v>
      </c>
      <c r="H115" s="8"/>
      <c r="I115" s="9">
        <f t="shared" si="9"/>
        <v>0</v>
      </c>
      <c r="J115" s="10">
        <v>975</v>
      </c>
      <c r="K115" s="11"/>
      <c r="L115" s="12">
        <f t="shared" si="10"/>
        <v>0</v>
      </c>
      <c r="M115" s="39">
        <v>28980</v>
      </c>
      <c r="N115" s="39"/>
      <c r="O115" s="39">
        <f t="shared" si="11"/>
        <v>0</v>
      </c>
      <c r="P115" s="40">
        <v>16632</v>
      </c>
      <c r="Q115" s="40"/>
      <c r="R115" s="40">
        <f t="shared" si="8"/>
        <v>0</v>
      </c>
      <c r="S115" s="41">
        <v>32</v>
      </c>
      <c r="T115" s="42"/>
      <c r="U115" s="42">
        <f t="shared" si="12"/>
        <v>0</v>
      </c>
      <c r="V115" s="43">
        <v>1173.5216338046944</v>
      </c>
      <c r="W115" s="43"/>
      <c r="X115" s="43">
        <f t="shared" si="13"/>
        <v>0</v>
      </c>
      <c r="Y115" s="44">
        <f>VLOOKUP(B115,'[1]EPP POR OPS Ajustada'!$C$2:$J$126,8,FALSE)</f>
        <v>2270.1381764261473</v>
      </c>
      <c r="Z115" s="44"/>
      <c r="AA115" s="44">
        <f t="shared" si="14"/>
        <v>0</v>
      </c>
      <c r="AB115" s="45">
        <f>VLOOKUP(B115,'[1]EPP POR OPS Ajustada'!$C$2:$G$126,5,FALSE)</f>
        <v>90.805527057045794</v>
      </c>
      <c r="AC115" s="45"/>
      <c r="AD115" s="45">
        <f t="shared" si="15"/>
        <v>0</v>
      </c>
    </row>
    <row r="116" spans="1:30" x14ac:dyDescent="0.25">
      <c r="A116" s="33">
        <v>623</v>
      </c>
      <c r="B116" s="29" t="s">
        <v>316</v>
      </c>
      <c r="C116" s="5" t="s">
        <v>62</v>
      </c>
      <c r="D116" s="5" t="s">
        <v>411</v>
      </c>
      <c r="E116" s="5" t="s">
        <v>387</v>
      </c>
      <c r="F116" s="6">
        <v>72</v>
      </c>
      <c r="G116" s="7">
        <v>13</v>
      </c>
      <c r="H116" s="8"/>
      <c r="I116" s="9">
        <f t="shared" si="9"/>
        <v>0</v>
      </c>
      <c r="J116" s="10">
        <v>16</v>
      </c>
      <c r="K116" s="11"/>
      <c r="L116" s="12">
        <f t="shared" si="10"/>
        <v>0</v>
      </c>
      <c r="M116" s="39">
        <v>863.99999999999989</v>
      </c>
      <c r="N116" s="39"/>
      <c r="O116" s="39">
        <f t="shared" si="11"/>
        <v>0</v>
      </c>
      <c r="P116" s="40">
        <v>0</v>
      </c>
      <c r="Q116" s="40"/>
      <c r="R116" s="40">
        <f t="shared" si="8"/>
        <v>0</v>
      </c>
      <c r="S116" s="41">
        <v>2</v>
      </c>
      <c r="T116" s="42"/>
      <c r="U116" s="42">
        <f t="shared" si="12"/>
        <v>0</v>
      </c>
      <c r="V116" s="43">
        <v>73.345102112793398</v>
      </c>
      <c r="W116" s="43"/>
      <c r="X116" s="43">
        <f t="shared" si="13"/>
        <v>0</v>
      </c>
      <c r="Y116" s="44">
        <f>VLOOKUP(B116,'[1]EPP POR OPS Ajustada'!$C$2:$J$126,8,FALSE)</f>
        <v>141.88363602663421</v>
      </c>
      <c r="Z116" s="44"/>
      <c r="AA116" s="44">
        <f t="shared" si="14"/>
        <v>0</v>
      </c>
      <c r="AB116" s="45">
        <f>VLOOKUP(B116,'[1]EPP POR OPS Ajustada'!$C$2:$G$126,5,FALSE)</f>
        <v>5.6753454410653621</v>
      </c>
      <c r="AC116" s="45"/>
      <c r="AD116" s="45">
        <f t="shared" si="15"/>
        <v>0</v>
      </c>
    </row>
    <row r="117" spans="1:30" x14ac:dyDescent="0.25">
      <c r="A117" s="33">
        <v>637</v>
      </c>
      <c r="B117" s="29" t="s">
        <v>262</v>
      </c>
      <c r="C117" s="5" t="s">
        <v>263</v>
      </c>
      <c r="D117" s="5" t="s">
        <v>413</v>
      </c>
      <c r="E117" s="5" t="s">
        <v>390</v>
      </c>
      <c r="F117" s="6">
        <v>1502</v>
      </c>
      <c r="G117" s="7">
        <v>271</v>
      </c>
      <c r="H117" s="8"/>
      <c r="I117" s="9">
        <f t="shared" si="9"/>
        <v>0</v>
      </c>
      <c r="J117" s="10">
        <v>316</v>
      </c>
      <c r="K117" s="11"/>
      <c r="L117" s="12">
        <f t="shared" si="10"/>
        <v>0</v>
      </c>
      <c r="M117" s="39">
        <v>180</v>
      </c>
      <c r="N117" s="39"/>
      <c r="O117" s="39">
        <f t="shared" si="11"/>
        <v>0</v>
      </c>
      <c r="P117" s="40">
        <v>5996</v>
      </c>
      <c r="Q117" s="40"/>
      <c r="R117" s="40">
        <f t="shared" si="8"/>
        <v>0</v>
      </c>
      <c r="S117" s="41">
        <v>13</v>
      </c>
      <c r="T117" s="42"/>
      <c r="U117" s="42">
        <f t="shared" si="12"/>
        <v>0</v>
      </c>
      <c r="V117" s="43">
        <v>476.74316373315708</v>
      </c>
      <c r="W117" s="43"/>
      <c r="X117" s="43">
        <f t="shared" si="13"/>
        <v>0</v>
      </c>
      <c r="Y117" s="44">
        <f>VLOOKUP(B117,'[1]EPP POR OPS Ajustada'!$C$2:$J$126,8,FALSE)</f>
        <v>922.24363417312236</v>
      </c>
      <c r="Z117" s="44"/>
      <c r="AA117" s="44">
        <f t="shared" si="14"/>
        <v>0</v>
      </c>
      <c r="AB117" s="45">
        <f>VLOOKUP(B117,'[1]EPP POR OPS Ajustada'!$C$2:$G$126,5,FALSE)</f>
        <v>36.889745366924856</v>
      </c>
      <c r="AC117" s="45"/>
      <c r="AD117" s="45">
        <f t="shared" si="15"/>
        <v>0</v>
      </c>
    </row>
    <row r="118" spans="1:30" x14ac:dyDescent="0.25">
      <c r="A118" s="33">
        <v>603</v>
      </c>
      <c r="B118" s="29" t="s">
        <v>269</v>
      </c>
      <c r="C118" s="5" t="s">
        <v>263</v>
      </c>
      <c r="D118" s="5" t="s">
        <v>270</v>
      </c>
      <c r="E118" s="5" t="s">
        <v>380</v>
      </c>
      <c r="F118" s="6">
        <v>92</v>
      </c>
      <c r="G118" s="7">
        <v>17</v>
      </c>
      <c r="H118" s="8"/>
      <c r="I118" s="9">
        <f t="shared" si="9"/>
        <v>0</v>
      </c>
      <c r="J118" s="10">
        <v>20</v>
      </c>
      <c r="K118" s="11"/>
      <c r="L118" s="12">
        <f t="shared" si="10"/>
        <v>0</v>
      </c>
      <c r="M118" s="39">
        <v>1104.0000000000002</v>
      </c>
      <c r="N118" s="39"/>
      <c r="O118" s="39">
        <f t="shared" si="11"/>
        <v>0</v>
      </c>
      <c r="P118" s="40">
        <v>0</v>
      </c>
      <c r="Q118" s="40"/>
      <c r="R118" s="40">
        <f t="shared" si="8"/>
        <v>0</v>
      </c>
      <c r="S118" s="41">
        <v>3</v>
      </c>
      <c r="T118" s="42"/>
      <c r="U118" s="42">
        <f t="shared" si="12"/>
        <v>0</v>
      </c>
      <c r="V118" s="43">
        <v>110.0176531691901</v>
      </c>
      <c r="W118" s="43"/>
      <c r="X118" s="43">
        <f t="shared" si="13"/>
        <v>0</v>
      </c>
      <c r="Y118" s="44">
        <f>VLOOKUP(B118,'[1]EPP POR OPS Ajustada'!$C$2:$J$126,8,FALSE)</f>
        <v>212.8254540399513</v>
      </c>
      <c r="Z118" s="44"/>
      <c r="AA118" s="44">
        <f t="shared" si="14"/>
        <v>0</v>
      </c>
      <c r="AB118" s="45">
        <f>VLOOKUP(B118,'[1]EPP POR OPS Ajustada'!$C$2:$G$126,5,FALSE)</f>
        <v>8.513018161598044</v>
      </c>
      <c r="AC118" s="45"/>
      <c r="AD118" s="45">
        <f t="shared" si="15"/>
        <v>0</v>
      </c>
    </row>
    <row r="119" spans="1:30" x14ac:dyDescent="0.25">
      <c r="A119" s="33">
        <v>602</v>
      </c>
      <c r="B119" s="29" t="s">
        <v>267</v>
      </c>
      <c r="C119" s="5" t="s">
        <v>263</v>
      </c>
      <c r="D119" s="5" t="s">
        <v>268</v>
      </c>
      <c r="E119" s="5" t="s">
        <v>379</v>
      </c>
      <c r="F119" s="6">
        <v>187</v>
      </c>
      <c r="G119" s="7">
        <v>34</v>
      </c>
      <c r="H119" s="8"/>
      <c r="I119" s="9">
        <f t="shared" si="9"/>
        <v>0</v>
      </c>
      <c r="J119" s="10">
        <v>40</v>
      </c>
      <c r="K119" s="11"/>
      <c r="L119" s="12">
        <f t="shared" si="10"/>
        <v>0</v>
      </c>
      <c r="M119" s="39">
        <v>60</v>
      </c>
      <c r="N119" s="39"/>
      <c r="O119" s="39">
        <f t="shared" si="11"/>
        <v>0</v>
      </c>
      <c r="P119" s="40">
        <v>744</v>
      </c>
      <c r="Q119" s="40"/>
      <c r="R119" s="40">
        <f t="shared" si="8"/>
        <v>0</v>
      </c>
      <c r="S119" s="41">
        <v>5</v>
      </c>
      <c r="T119" s="42"/>
      <c r="U119" s="42">
        <f t="shared" si="12"/>
        <v>0</v>
      </c>
      <c r="V119" s="43">
        <v>183.36275528198348</v>
      </c>
      <c r="W119" s="43"/>
      <c r="X119" s="43">
        <f t="shared" si="13"/>
        <v>0</v>
      </c>
      <c r="Y119" s="44">
        <f>VLOOKUP(B119,'[1]EPP POR OPS Ajustada'!$C$2:$J$126,8,FALSE)</f>
        <v>354.70909006658553</v>
      </c>
      <c r="Z119" s="44"/>
      <c r="AA119" s="44">
        <f t="shared" si="14"/>
        <v>0</v>
      </c>
      <c r="AB119" s="45">
        <f>VLOOKUP(B119,'[1]EPP POR OPS Ajustada'!$C$2:$G$126,5,FALSE)</f>
        <v>14.188363602663404</v>
      </c>
      <c r="AC119" s="45"/>
      <c r="AD119" s="45">
        <f t="shared" si="15"/>
        <v>0</v>
      </c>
    </row>
    <row r="120" spans="1:30" x14ac:dyDescent="0.25">
      <c r="A120" s="33">
        <v>613</v>
      </c>
      <c r="B120" s="29" t="s">
        <v>285</v>
      </c>
      <c r="C120" s="5" t="s">
        <v>319</v>
      </c>
      <c r="D120" s="5" t="s">
        <v>286</v>
      </c>
      <c r="E120" s="5" t="s">
        <v>383</v>
      </c>
      <c r="F120" s="6">
        <v>389</v>
      </c>
      <c r="G120" s="7">
        <v>71</v>
      </c>
      <c r="H120" s="8"/>
      <c r="I120" s="9">
        <f t="shared" si="9"/>
        <v>0</v>
      </c>
      <c r="J120" s="10">
        <v>82</v>
      </c>
      <c r="K120" s="11"/>
      <c r="L120" s="12">
        <f t="shared" si="10"/>
        <v>0</v>
      </c>
      <c r="M120" s="39">
        <v>60</v>
      </c>
      <c r="N120" s="39"/>
      <c r="O120" s="39">
        <f t="shared" si="11"/>
        <v>0</v>
      </c>
      <c r="P120" s="40">
        <v>1552</v>
      </c>
      <c r="Q120" s="40"/>
      <c r="R120" s="40">
        <f t="shared" si="8"/>
        <v>0</v>
      </c>
      <c r="S120" s="41">
        <v>6</v>
      </c>
      <c r="T120" s="42"/>
      <c r="U120" s="42">
        <f t="shared" si="12"/>
        <v>0</v>
      </c>
      <c r="V120" s="43">
        <v>220.0353063383802</v>
      </c>
      <c r="W120" s="43"/>
      <c r="X120" s="43">
        <f t="shared" si="13"/>
        <v>0</v>
      </c>
      <c r="Y120" s="44">
        <f>VLOOKUP(B120,'[1]EPP POR OPS Ajustada'!$C$2:$J$126,8,FALSE)</f>
        <v>425.65090807990259</v>
      </c>
      <c r="Z120" s="44"/>
      <c r="AA120" s="44">
        <f t="shared" si="14"/>
        <v>0</v>
      </c>
      <c r="AB120" s="45">
        <f>VLOOKUP(B120,'[1]EPP POR OPS Ajustada'!$C$2:$G$126,5,FALSE)</f>
        <v>17.026036323196088</v>
      </c>
      <c r="AC120" s="45"/>
      <c r="AD120" s="45">
        <f t="shared" si="15"/>
        <v>0</v>
      </c>
    </row>
    <row r="121" spans="1:30" x14ac:dyDescent="0.25">
      <c r="A121" s="33">
        <v>612</v>
      </c>
      <c r="B121" s="29" t="s">
        <v>283</v>
      </c>
      <c r="C121" s="5" t="s">
        <v>319</v>
      </c>
      <c r="D121" s="5" t="s">
        <v>284</v>
      </c>
      <c r="E121" s="5" t="s">
        <v>382</v>
      </c>
      <c r="F121" s="6">
        <v>836</v>
      </c>
      <c r="G121" s="7">
        <v>151</v>
      </c>
      <c r="H121" s="8"/>
      <c r="I121" s="9">
        <f t="shared" si="9"/>
        <v>0</v>
      </c>
      <c r="J121" s="10">
        <v>176</v>
      </c>
      <c r="K121" s="11"/>
      <c r="L121" s="12">
        <f t="shared" si="10"/>
        <v>0</v>
      </c>
      <c r="M121" s="39">
        <v>180</v>
      </c>
      <c r="N121" s="39"/>
      <c r="O121" s="39">
        <f t="shared" si="11"/>
        <v>0</v>
      </c>
      <c r="P121" s="40">
        <v>3332</v>
      </c>
      <c r="Q121" s="40"/>
      <c r="R121" s="40">
        <f t="shared" si="8"/>
        <v>0</v>
      </c>
      <c r="S121" s="41">
        <v>8</v>
      </c>
      <c r="T121" s="42"/>
      <c r="U121" s="42">
        <f t="shared" si="12"/>
        <v>0</v>
      </c>
      <c r="V121" s="43">
        <v>293.38040845117359</v>
      </c>
      <c r="W121" s="43"/>
      <c r="X121" s="43">
        <f t="shared" si="13"/>
        <v>0</v>
      </c>
      <c r="Y121" s="44">
        <f>VLOOKUP(B121,'[1]EPP POR OPS Ajustada'!$C$2:$J$126,8,FALSE)</f>
        <v>567.53454410653683</v>
      </c>
      <c r="Z121" s="44"/>
      <c r="AA121" s="44">
        <f t="shared" si="14"/>
        <v>0</v>
      </c>
      <c r="AB121" s="45">
        <f>VLOOKUP(B121,'[1]EPP POR OPS Ajustada'!$C$2:$G$126,5,FALSE)</f>
        <v>22.701381764261448</v>
      </c>
      <c r="AC121" s="45"/>
      <c r="AD121" s="45">
        <f t="shared" si="15"/>
        <v>0</v>
      </c>
    </row>
    <row r="122" spans="1:30" x14ac:dyDescent="0.25">
      <c r="A122" s="33">
        <v>626</v>
      </c>
      <c r="B122" s="29" t="s">
        <v>295</v>
      </c>
      <c r="C122" s="5" t="s">
        <v>62</v>
      </c>
      <c r="D122" s="5" t="s">
        <v>296</v>
      </c>
      <c r="E122" s="5" t="s">
        <v>388</v>
      </c>
      <c r="F122" s="6">
        <v>97</v>
      </c>
      <c r="G122" s="7">
        <v>18</v>
      </c>
      <c r="H122" s="8"/>
      <c r="I122" s="9">
        <f t="shared" si="9"/>
        <v>0</v>
      </c>
      <c r="J122" s="10">
        <v>21</v>
      </c>
      <c r="K122" s="11"/>
      <c r="L122" s="12">
        <f t="shared" si="10"/>
        <v>0</v>
      </c>
      <c r="M122" s="39">
        <v>1164</v>
      </c>
      <c r="N122" s="39"/>
      <c r="O122" s="39">
        <f t="shared" si="11"/>
        <v>0</v>
      </c>
      <c r="P122" s="40">
        <v>0</v>
      </c>
      <c r="Q122" s="40"/>
      <c r="R122" s="40">
        <f t="shared" si="8"/>
        <v>0</v>
      </c>
      <c r="S122" s="41">
        <v>4</v>
      </c>
      <c r="T122" s="42"/>
      <c r="U122" s="42">
        <f t="shared" si="12"/>
        <v>0</v>
      </c>
      <c r="V122" s="43">
        <v>146.6902042255868</v>
      </c>
      <c r="W122" s="43"/>
      <c r="X122" s="43">
        <f t="shared" si="13"/>
        <v>0</v>
      </c>
      <c r="Y122" s="44">
        <f>VLOOKUP(B122,'[1]EPP POR OPS Ajustada'!$C$2:$J$126,8,FALSE)</f>
        <v>283.76727205326841</v>
      </c>
      <c r="Z122" s="44"/>
      <c r="AA122" s="44">
        <f t="shared" si="14"/>
        <v>0</v>
      </c>
      <c r="AB122" s="45">
        <f>VLOOKUP(B122,'[1]EPP POR OPS Ajustada'!$C$2:$G$126,5,FALSE)</f>
        <v>11.350690882130724</v>
      </c>
      <c r="AC122" s="45"/>
      <c r="AD122" s="45">
        <f t="shared" si="15"/>
        <v>0</v>
      </c>
    </row>
    <row r="123" spans="1:30" x14ac:dyDescent="0.25">
      <c r="A123" s="33">
        <v>628</v>
      </c>
      <c r="B123" s="29" t="s">
        <v>297</v>
      </c>
      <c r="C123" s="5" t="s">
        <v>62</v>
      </c>
      <c r="D123" s="5" t="s">
        <v>298</v>
      </c>
      <c r="E123" s="5" t="s">
        <v>299</v>
      </c>
      <c r="F123" s="6">
        <v>246</v>
      </c>
      <c r="G123" s="7">
        <v>45</v>
      </c>
      <c r="H123" s="8"/>
      <c r="I123" s="9">
        <f t="shared" si="9"/>
        <v>0</v>
      </c>
      <c r="J123" s="10">
        <v>52</v>
      </c>
      <c r="K123" s="11"/>
      <c r="L123" s="12">
        <f t="shared" si="10"/>
        <v>0</v>
      </c>
      <c r="M123" s="39">
        <v>60</v>
      </c>
      <c r="N123" s="39"/>
      <c r="O123" s="39">
        <f t="shared" si="11"/>
        <v>0</v>
      </c>
      <c r="P123" s="40">
        <v>980</v>
      </c>
      <c r="Q123" s="40"/>
      <c r="R123" s="40">
        <f t="shared" si="8"/>
        <v>0</v>
      </c>
      <c r="S123" s="41">
        <v>4</v>
      </c>
      <c r="T123" s="42"/>
      <c r="U123" s="42">
        <f t="shared" si="12"/>
        <v>0</v>
      </c>
      <c r="V123" s="43">
        <v>146.6902042255868</v>
      </c>
      <c r="W123" s="43"/>
      <c r="X123" s="43">
        <f t="shared" si="13"/>
        <v>0</v>
      </c>
      <c r="Y123" s="44">
        <f>VLOOKUP(B123,'[1]EPP POR OPS Ajustada'!$C$2:$J$126,8,FALSE)</f>
        <v>283.76727205326841</v>
      </c>
      <c r="Z123" s="44"/>
      <c r="AA123" s="44">
        <f t="shared" si="14"/>
        <v>0</v>
      </c>
      <c r="AB123" s="45">
        <f>VLOOKUP(B123,'[1]EPP POR OPS Ajustada'!$C$2:$G$126,5,FALSE)</f>
        <v>11.350690882130724</v>
      </c>
      <c r="AC123" s="45"/>
      <c r="AD123" s="45">
        <f t="shared" si="15"/>
        <v>0</v>
      </c>
    </row>
    <row r="124" spans="1:30" x14ac:dyDescent="0.25">
      <c r="A124" s="33">
        <v>629</v>
      </c>
      <c r="B124" s="29" t="s">
        <v>300</v>
      </c>
      <c r="C124" s="5" t="s">
        <v>62</v>
      </c>
      <c r="D124" s="5" t="s">
        <v>301</v>
      </c>
      <c r="E124" s="5" t="s">
        <v>389</v>
      </c>
      <c r="F124" s="6">
        <v>110</v>
      </c>
      <c r="G124" s="7">
        <v>20</v>
      </c>
      <c r="H124" s="8"/>
      <c r="I124" s="9">
        <f t="shared" si="9"/>
        <v>0</v>
      </c>
      <c r="J124" s="10">
        <v>24</v>
      </c>
      <c r="K124" s="11"/>
      <c r="L124" s="12">
        <f t="shared" si="10"/>
        <v>0</v>
      </c>
      <c r="M124" s="39">
        <v>1320</v>
      </c>
      <c r="N124" s="39"/>
      <c r="O124" s="39">
        <f t="shared" si="11"/>
        <v>0</v>
      </c>
      <c r="P124" s="40">
        <v>0</v>
      </c>
      <c r="Q124" s="40"/>
      <c r="R124" s="40">
        <f t="shared" si="8"/>
        <v>0</v>
      </c>
      <c r="S124" s="41">
        <v>4</v>
      </c>
      <c r="T124" s="42"/>
      <c r="U124" s="42">
        <f t="shared" si="12"/>
        <v>0</v>
      </c>
      <c r="V124" s="43">
        <v>146.6902042255868</v>
      </c>
      <c r="W124" s="43"/>
      <c r="X124" s="43">
        <f t="shared" si="13"/>
        <v>0</v>
      </c>
      <c r="Y124" s="44">
        <f>VLOOKUP(B124,'[1]EPP POR OPS Ajustada'!$C$2:$J$126,8,FALSE)</f>
        <v>283.76727205326841</v>
      </c>
      <c r="Z124" s="44"/>
      <c r="AA124" s="44">
        <f t="shared" si="14"/>
        <v>0</v>
      </c>
      <c r="AB124" s="45">
        <f>VLOOKUP(B124,'[1]EPP POR OPS Ajustada'!$C$2:$G$126,5,FALSE)</f>
        <v>11.350690882130724</v>
      </c>
      <c r="AC124" s="45"/>
      <c r="AD124" s="45">
        <f t="shared" si="15"/>
        <v>0</v>
      </c>
    </row>
    <row r="125" spans="1:30" x14ac:dyDescent="0.25">
      <c r="A125" s="33">
        <v>601</v>
      </c>
      <c r="B125" s="29" t="s">
        <v>264</v>
      </c>
      <c r="C125" s="5" t="s">
        <v>263</v>
      </c>
      <c r="D125" s="5" t="s">
        <v>265</v>
      </c>
      <c r="E125" s="5" t="s">
        <v>266</v>
      </c>
      <c r="F125" s="6">
        <v>1098</v>
      </c>
      <c r="G125" s="7">
        <v>198</v>
      </c>
      <c r="H125" s="8"/>
      <c r="I125" s="9">
        <f t="shared" si="9"/>
        <v>0</v>
      </c>
      <c r="J125" s="10">
        <v>231</v>
      </c>
      <c r="K125" s="11"/>
      <c r="L125" s="12">
        <f t="shared" si="10"/>
        <v>0</v>
      </c>
      <c r="M125" s="39">
        <v>840</v>
      </c>
      <c r="N125" s="39"/>
      <c r="O125" s="39">
        <f t="shared" si="11"/>
        <v>0</v>
      </c>
      <c r="P125" s="40">
        <v>4336</v>
      </c>
      <c r="Q125" s="40"/>
      <c r="R125" s="40">
        <f t="shared" si="8"/>
        <v>0</v>
      </c>
      <c r="S125" s="41">
        <v>0</v>
      </c>
      <c r="T125" s="42"/>
      <c r="U125" s="42">
        <f t="shared" si="12"/>
        <v>0</v>
      </c>
      <c r="V125" s="43">
        <v>0</v>
      </c>
      <c r="W125" s="43"/>
      <c r="X125" s="43">
        <f t="shared" si="13"/>
        <v>0</v>
      </c>
      <c r="Y125" s="44">
        <v>0</v>
      </c>
      <c r="Z125" s="44"/>
      <c r="AA125" s="44">
        <f t="shared" si="14"/>
        <v>0</v>
      </c>
      <c r="AB125" s="45">
        <v>0</v>
      </c>
      <c r="AC125" s="45"/>
      <c r="AD125" s="45">
        <f t="shared" si="15"/>
        <v>0</v>
      </c>
    </row>
    <row r="126" spans="1:30" x14ac:dyDescent="0.25">
      <c r="A126" s="33">
        <v>607</v>
      </c>
      <c r="B126" s="29" t="s">
        <v>271</v>
      </c>
      <c r="C126" s="5" t="s">
        <v>263</v>
      </c>
      <c r="D126" s="5" t="s">
        <v>272</v>
      </c>
      <c r="E126" s="5" t="s">
        <v>273</v>
      </c>
      <c r="F126" s="6">
        <v>53</v>
      </c>
      <c r="G126" s="7">
        <v>10</v>
      </c>
      <c r="H126" s="8"/>
      <c r="I126" s="9">
        <f t="shared" si="9"/>
        <v>0</v>
      </c>
      <c r="J126" s="10">
        <v>12</v>
      </c>
      <c r="K126" s="11"/>
      <c r="L126" s="12">
        <f t="shared" si="10"/>
        <v>0</v>
      </c>
      <c r="M126" s="39">
        <v>636.00000000000011</v>
      </c>
      <c r="N126" s="39"/>
      <c r="O126" s="39">
        <f t="shared" si="11"/>
        <v>0</v>
      </c>
      <c r="P126" s="40">
        <v>0</v>
      </c>
      <c r="Q126" s="40"/>
      <c r="R126" s="40">
        <f t="shared" si="8"/>
        <v>0</v>
      </c>
      <c r="S126" s="41">
        <v>2</v>
      </c>
      <c r="T126" s="42"/>
      <c r="U126" s="42">
        <f t="shared" si="12"/>
        <v>0</v>
      </c>
      <c r="V126" s="43">
        <v>73.345102112793398</v>
      </c>
      <c r="W126" s="43"/>
      <c r="X126" s="43">
        <f t="shared" si="13"/>
        <v>0</v>
      </c>
      <c r="Y126" s="44">
        <f>VLOOKUP(B126,'[1]EPP POR OPS Ajustada'!$C$2:$J$126,8,FALSE)</f>
        <v>141.88363602663421</v>
      </c>
      <c r="Z126" s="44"/>
      <c r="AA126" s="44">
        <f t="shared" si="14"/>
        <v>0</v>
      </c>
      <c r="AB126" s="45">
        <f>VLOOKUP(B126,'[1]EPP POR OPS Ajustada'!$C$2:$G$126,5,FALSE)</f>
        <v>5.6753454410653621</v>
      </c>
      <c r="AC126" s="45"/>
      <c r="AD126" s="45">
        <f t="shared" si="15"/>
        <v>0</v>
      </c>
    </row>
    <row r="127" spans="1:30" x14ac:dyDescent="0.25">
      <c r="A127" s="33">
        <v>608</v>
      </c>
      <c r="B127" s="29" t="s">
        <v>274</v>
      </c>
      <c r="C127" s="5" t="s">
        <v>263</v>
      </c>
      <c r="D127" s="5" t="s">
        <v>275</v>
      </c>
      <c r="E127" s="5" t="s">
        <v>276</v>
      </c>
      <c r="F127" s="6">
        <v>106</v>
      </c>
      <c r="G127" s="7">
        <v>20</v>
      </c>
      <c r="H127" s="8"/>
      <c r="I127" s="9">
        <f t="shared" si="9"/>
        <v>0</v>
      </c>
      <c r="J127" s="10">
        <v>23</v>
      </c>
      <c r="K127" s="11"/>
      <c r="L127" s="12">
        <f t="shared" si="10"/>
        <v>0</v>
      </c>
      <c r="M127" s="39">
        <v>1272.0000000000002</v>
      </c>
      <c r="N127" s="39"/>
      <c r="O127" s="39">
        <f t="shared" si="11"/>
        <v>0</v>
      </c>
      <c r="P127" s="40">
        <v>0</v>
      </c>
      <c r="Q127" s="40"/>
      <c r="R127" s="40">
        <f t="shared" si="8"/>
        <v>0</v>
      </c>
      <c r="S127" s="41">
        <v>2</v>
      </c>
      <c r="T127" s="42"/>
      <c r="U127" s="42">
        <f t="shared" si="12"/>
        <v>0</v>
      </c>
      <c r="V127" s="43">
        <v>73.345102112793398</v>
      </c>
      <c r="W127" s="43"/>
      <c r="X127" s="43">
        <f t="shared" si="13"/>
        <v>0</v>
      </c>
      <c r="Y127" s="44">
        <f>VLOOKUP(B127,'[1]EPP POR OPS Ajustada'!$C$2:$J$126,8,FALSE)</f>
        <v>141.88363602663421</v>
      </c>
      <c r="Z127" s="44"/>
      <c r="AA127" s="44">
        <f t="shared" si="14"/>
        <v>0</v>
      </c>
      <c r="AB127" s="45">
        <f>VLOOKUP(B127,'[1]EPP POR OPS Ajustada'!$C$2:$G$126,5,FALSE)</f>
        <v>5.6753454410653621</v>
      </c>
      <c r="AC127" s="45"/>
      <c r="AD127" s="45">
        <f t="shared" si="15"/>
        <v>0</v>
      </c>
    </row>
    <row r="128" spans="1:30" x14ac:dyDescent="0.25">
      <c r="A128" s="33">
        <v>616</v>
      </c>
      <c r="B128" s="29" t="s">
        <v>288</v>
      </c>
      <c r="C128" s="5" t="s">
        <v>289</v>
      </c>
      <c r="D128" s="5" t="s">
        <v>290</v>
      </c>
      <c r="E128" s="5" t="s">
        <v>385</v>
      </c>
      <c r="F128" s="6">
        <v>1001</v>
      </c>
      <c r="G128" s="7">
        <v>181</v>
      </c>
      <c r="H128" s="8"/>
      <c r="I128" s="9">
        <f t="shared" si="9"/>
        <v>0</v>
      </c>
      <c r="J128" s="10">
        <v>211</v>
      </c>
      <c r="K128" s="11"/>
      <c r="L128" s="12">
        <f t="shared" si="10"/>
        <v>0</v>
      </c>
      <c r="M128" s="39">
        <v>4440</v>
      </c>
      <c r="N128" s="39"/>
      <c r="O128" s="39">
        <f t="shared" si="11"/>
        <v>0</v>
      </c>
      <c r="P128" s="40">
        <v>3708</v>
      </c>
      <c r="Q128" s="40"/>
      <c r="R128" s="40">
        <f t="shared" si="8"/>
        <v>0</v>
      </c>
      <c r="S128" s="41">
        <v>9</v>
      </c>
      <c r="T128" s="42"/>
      <c r="U128" s="42">
        <f t="shared" si="12"/>
        <v>0</v>
      </c>
      <c r="V128" s="43">
        <v>330.05295950757028</v>
      </c>
      <c r="W128" s="43"/>
      <c r="X128" s="43">
        <f t="shared" si="13"/>
        <v>0</v>
      </c>
      <c r="Y128" s="44">
        <f>VLOOKUP(B128,'[1]EPP POR OPS Ajustada'!$C$2:$J$126,8,FALSE)</f>
        <v>638.47636211985389</v>
      </c>
      <c r="Z128" s="44"/>
      <c r="AA128" s="44">
        <f t="shared" si="14"/>
        <v>0</v>
      </c>
      <c r="AB128" s="45">
        <f>VLOOKUP(B128,'[1]EPP POR OPS Ajustada'!$C$2:$G$126,5,FALSE)</f>
        <v>25.539054484794129</v>
      </c>
      <c r="AC128" s="45"/>
      <c r="AD128" s="45">
        <f t="shared" si="15"/>
        <v>0</v>
      </c>
    </row>
    <row r="129" spans="1:30" x14ac:dyDescent="0.25">
      <c r="A129" s="33">
        <v>633</v>
      </c>
      <c r="B129" s="29" t="s">
        <v>260</v>
      </c>
      <c r="C129" s="5" t="s">
        <v>24</v>
      </c>
      <c r="D129" s="5" t="s">
        <v>412</v>
      </c>
      <c r="E129" s="5" t="s">
        <v>261</v>
      </c>
      <c r="F129" s="6">
        <v>168</v>
      </c>
      <c r="G129" s="7">
        <v>31</v>
      </c>
      <c r="H129" s="8"/>
      <c r="I129" s="9">
        <f t="shared" si="9"/>
        <v>0</v>
      </c>
      <c r="J129" s="10">
        <v>36</v>
      </c>
      <c r="K129" s="11"/>
      <c r="L129" s="12">
        <f t="shared" si="10"/>
        <v>0</v>
      </c>
      <c r="M129" s="39">
        <v>180</v>
      </c>
      <c r="N129" s="39"/>
      <c r="O129" s="39">
        <f t="shared" si="11"/>
        <v>0</v>
      </c>
      <c r="P129" s="40">
        <v>660</v>
      </c>
      <c r="Q129" s="40"/>
      <c r="R129" s="40">
        <f t="shared" si="8"/>
        <v>0</v>
      </c>
      <c r="S129" s="41">
        <v>3</v>
      </c>
      <c r="T129" s="42"/>
      <c r="U129" s="42">
        <f t="shared" si="12"/>
        <v>0</v>
      </c>
      <c r="V129" s="43">
        <v>110.0176531691901</v>
      </c>
      <c r="W129" s="43"/>
      <c r="X129" s="43">
        <f t="shared" si="13"/>
        <v>0</v>
      </c>
      <c r="Y129" s="44">
        <f>VLOOKUP(B129,'[1]EPP POR OPS Ajustada'!$C$2:$J$126,8,FALSE)</f>
        <v>212.8254540399513</v>
      </c>
      <c r="Z129" s="44"/>
      <c r="AA129" s="44">
        <f t="shared" si="14"/>
        <v>0</v>
      </c>
      <c r="AB129" s="45">
        <f>VLOOKUP(B129,'[1]EPP POR OPS Ajustada'!$C$2:$G$126,5,FALSE)</f>
        <v>8.513018161598044</v>
      </c>
      <c r="AC129" s="45"/>
      <c r="AD129" s="45">
        <f t="shared" si="15"/>
        <v>0</v>
      </c>
    </row>
    <row r="130" spans="1:30" x14ac:dyDescent="0.25">
      <c r="A130" s="33">
        <v>609</v>
      </c>
      <c r="B130" s="29" t="s">
        <v>315</v>
      </c>
      <c r="C130" s="5" t="s">
        <v>263</v>
      </c>
      <c r="D130" s="5" t="s">
        <v>277</v>
      </c>
      <c r="E130" s="5" t="s">
        <v>381</v>
      </c>
      <c r="F130" s="6">
        <v>88</v>
      </c>
      <c r="G130" s="7">
        <v>16</v>
      </c>
      <c r="H130" s="8"/>
      <c r="I130" s="9">
        <f t="shared" si="9"/>
        <v>0</v>
      </c>
      <c r="J130" s="10">
        <v>19</v>
      </c>
      <c r="K130" s="11"/>
      <c r="L130" s="12">
        <f t="shared" si="10"/>
        <v>0</v>
      </c>
      <c r="M130" s="39">
        <v>1056</v>
      </c>
      <c r="N130" s="39"/>
      <c r="O130" s="39">
        <f t="shared" si="11"/>
        <v>0</v>
      </c>
      <c r="P130" s="40">
        <v>0</v>
      </c>
      <c r="Q130" s="40"/>
      <c r="R130" s="40">
        <f t="shared" si="8"/>
        <v>0</v>
      </c>
      <c r="S130" s="41">
        <v>3</v>
      </c>
      <c r="T130" s="42"/>
      <c r="U130" s="42">
        <f t="shared" si="12"/>
        <v>0</v>
      </c>
      <c r="V130" s="43">
        <v>110.0176531691901</v>
      </c>
      <c r="W130" s="43"/>
      <c r="X130" s="43">
        <f t="shared" si="13"/>
        <v>0</v>
      </c>
      <c r="Y130" s="44">
        <f>VLOOKUP(B130,'[1]EPP POR OPS Ajustada'!$C$2:$J$126,8,FALSE)</f>
        <v>212.8254540399513</v>
      </c>
      <c r="Z130" s="44"/>
      <c r="AA130" s="44">
        <f t="shared" si="14"/>
        <v>0</v>
      </c>
      <c r="AB130" s="45">
        <f>VLOOKUP(B130,'[1]EPP POR OPS Ajustada'!$C$2:$G$126,5,FALSE)</f>
        <v>8.513018161598044</v>
      </c>
      <c r="AC130" s="45"/>
      <c r="AD130" s="45">
        <f t="shared" si="15"/>
        <v>0</v>
      </c>
    </row>
    <row r="131" spans="1:30" x14ac:dyDescent="0.25">
      <c r="A131" s="33">
        <v>610</v>
      </c>
      <c r="B131" s="29" t="s">
        <v>278</v>
      </c>
      <c r="C131" s="5" t="s">
        <v>263</v>
      </c>
      <c r="D131" s="5" t="s">
        <v>279</v>
      </c>
      <c r="E131" s="5" t="s">
        <v>280</v>
      </c>
      <c r="F131" s="6">
        <v>156</v>
      </c>
      <c r="G131" s="7">
        <v>29</v>
      </c>
      <c r="H131" s="8"/>
      <c r="I131" s="9">
        <f t="shared" si="9"/>
        <v>0</v>
      </c>
      <c r="J131" s="10">
        <v>33</v>
      </c>
      <c r="K131" s="11"/>
      <c r="L131" s="12">
        <f t="shared" si="10"/>
        <v>0</v>
      </c>
      <c r="M131" s="39">
        <v>1872.0000000000002</v>
      </c>
      <c r="N131" s="39"/>
      <c r="O131" s="39">
        <f t="shared" si="11"/>
        <v>0</v>
      </c>
      <c r="P131" s="40">
        <v>0</v>
      </c>
      <c r="Q131" s="40"/>
      <c r="R131" s="40">
        <f t="shared" si="8"/>
        <v>0</v>
      </c>
      <c r="S131" s="41">
        <v>2</v>
      </c>
      <c r="T131" s="42"/>
      <c r="U131" s="42">
        <f t="shared" si="12"/>
        <v>0</v>
      </c>
      <c r="V131" s="43">
        <v>73.345102112793398</v>
      </c>
      <c r="W131" s="43"/>
      <c r="X131" s="43">
        <f t="shared" si="13"/>
        <v>0</v>
      </c>
      <c r="Y131" s="44">
        <f>VLOOKUP(B131,'[1]EPP POR OPS Ajustada'!$C$2:$J$126,8,FALSE)</f>
        <v>141.88363602663421</v>
      </c>
      <c r="Z131" s="44"/>
      <c r="AA131" s="44">
        <f t="shared" si="14"/>
        <v>0</v>
      </c>
      <c r="AB131" s="45">
        <f>VLOOKUP(B131,'[1]EPP POR OPS Ajustada'!$C$2:$G$126,5,FALSE)</f>
        <v>5.6753454410653621</v>
      </c>
      <c r="AC131" s="45"/>
      <c r="AD131" s="45">
        <f t="shared" si="15"/>
        <v>0</v>
      </c>
    </row>
    <row r="132" spans="1:30" x14ac:dyDescent="0.25">
      <c r="A132" s="33">
        <v>617</v>
      </c>
      <c r="B132" s="29" t="s">
        <v>291</v>
      </c>
      <c r="C132" s="5" t="s">
        <v>289</v>
      </c>
      <c r="D132" s="5" t="s">
        <v>292</v>
      </c>
      <c r="E132" s="5" t="s">
        <v>386</v>
      </c>
      <c r="F132" s="6">
        <v>202</v>
      </c>
      <c r="G132" s="7">
        <v>37</v>
      </c>
      <c r="H132" s="8"/>
      <c r="I132" s="9">
        <f t="shared" si="9"/>
        <v>0</v>
      </c>
      <c r="J132" s="10">
        <v>43</v>
      </c>
      <c r="K132" s="11"/>
      <c r="L132" s="12">
        <f t="shared" si="10"/>
        <v>0</v>
      </c>
      <c r="M132" s="39">
        <v>2424</v>
      </c>
      <c r="N132" s="39"/>
      <c r="O132" s="39">
        <f t="shared" si="11"/>
        <v>0</v>
      </c>
      <c r="P132" s="40">
        <v>0</v>
      </c>
      <c r="Q132" s="40"/>
      <c r="R132" s="40">
        <f t="shared" ref="R132:R136" si="16">P132*Q132</f>
        <v>0</v>
      </c>
      <c r="S132" s="41">
        <v>5</v>
      </c>
      <c r="T132" s="42"/>
      <c r="U132" s="42">
        <f t="shared" si="12"/>
        <v>0</v>
      </c>
      <c r="V132" s="43">
        <v>183.36275528198348</v>
      </c>
      <c r="W132" s="43"/>
      <c r="X132" s="43">
        <f t="shared" si="13"/>
        <v>0</v>
      </c>
      <c r="Y132" s="44">
        <f>VLOOKUP(B132,'[1]EPP POR OPS Ajustada'!$C$2:$J$126,8,FALSE)</f>
        <v>354.70909006658553</v>
      </c>
      <c r="Z132" s="44"/>
      <c r="AA132" s="44">
        <f t="shared" si="14"/>
        <v>0</v>
      </c>
      <c r="AB132" s="45">
        <f>VLOOKUP(B132,'[1]EPP POR OPS Ajustada'!$C$2:$G$126,5,FALSE)</f>
        <v>14.188363602663404</v>
      </c>
      <c r="AC132" s="45"/>
      <c r="AD132" s="45">
        <f t="shared" si="15"/>
        <v>0</v>
      </c>
    </row>
    <row r="133" spans="1:30" x14ac:dyDescent="0.25">
      <c r="A133" s="33">
        <v>615</v>
      </c>
      <c r="B133" s="29" t="s">
        <v>287</v>
      </c>
      <c r="C133" s="5" t="s">
        <v>319</v>
      </c>
      <c r="D133" s="5" t="s">
        <v>286</v>
      </c>
      <c r="E133" s="5" t="s">
        <v>384</v>
      </c>
      <c r="F133" s="6">
        <v>166</v>
      </c>
      <c r="G133" s="7">
        <v>30</v>
      </c>
      <c r="H133" s="8"/>
      <c r="I133" s="9">
        <f t="shared" ref="I133:I136" si="17">G133*H133</f>
        <v>0</v>
      </c>
      <c r="J133" s="10">
        <v>35</v>
      </c>
      <c r="K133" s="11"/>
      <c r="L133" s="12">
        <f t="shared" ref="L133:L136" si="18">J133*K133</f>
        <v>0</v>
      </c>
      <c r="M133" s="39">
        <v>1991.9999999999998</v>
      </c>
      <c r="N133" s="39"/>
      <c r="O133" s="39">
        <f t="shared" ref="O133:O136" si="19">M133*N133</f>
        <v>0</v>
      </c>
      <c r="P133" s="40">
        <v>0</v>
      </c>
      <c r="Q133" s="40"/>
      <c r="R133" s="40">
        <f t="shared" si="16"/>
        <v>0</v>
      </c>
      <c r="S133" s="41">
        <v>6</v>
      </c>
      <c r="T133" s="42"/>
      <c r="U133" s="42">
        <f t="shared" ref="U133:U136" si="20">S133*T133</f>
        <v>0</v>
      </c>
      <c r="V133" s="43">
        <v>220.0353063383802</v>
      </c>
      <c r="W133" s="43"/>
      <c r="X133" s="43">
        <f t="shared" ref="X133:X136" si="21">V133*W133</f>
        <v>0</v>
      </c>
      <c r="Y133" s="44">
        <f>VLOOKUP(B133,'[1]EPP POR OPS Ajustada'!$C$2:$J$126,8,FALSE)</f>
        <v>425.65090807990259</v>
      </c>
      <c r="Z133" s="44"/>
      <c r="AA133" s="44">
        <f t="shared" ref="AA133:AA136" si="22">Y133*Z133</f>
        <v>0</v>
      </c>
      <c r="AB133" s="45">
        <f>VLOOKUP(B133,'[1]EPP POR OPS Ajustada'!$C$2:$G$126,5,FALSE)</f>
        <v>17.026036323196088</v>
      </c>
      <c r="AC133" s="45"/>
      <c r="AD133" s="45">
        <f t="shared" ref="AD133:AD136" si="23">AB133*AC133</f>
        <v>0</v>
      </c>
    </row>
    <row r="134" spans="1:30" x14ac:dyDescent="0.25">
      <c r="A134" s="33">
        <v>611</v>
      </c>
      <c r="B134" s="29" t="s">
        <v>281</v>
      </c>
      <c r="C134" s="5" t="s">
        <v>263</v>
      </c>
      <c r="D134" s="5" t="s">
        <v>265</v>
      </c>
      <c r="E134" s="5" t="s">
        <v>282</v>
      </c>
      <c r="F134" s="6">
        <v>158</v>
      </c>
      <c r="G134" s="7">
        <v>29</v>
      </c>
      <c r="H134" s="8"/>
      <c r="I134" s="9">
        <f t="shared" si="17"/>
        <v>0</v>
      </c>
      <c r="J134" s="10">
        <v>34</v>
      </c>
      <c r="K134" s="11"/>
      <c r="L134" s="12">
        <f t="shared" si="18"/>
        <v>0</v>
      </c>
      <c r="M134" s="39">
        <v>1896</v>
      </c>
      <c r="N134" s="39"/>
      <c r="O134" s="39">
        <f t="shared" si="19"/>
        <v>0</v>
      </c>
      <c r="P134" s="40">
        <v>0</v>
      </c>
      <c r="Q134" s="40"/>
      <c r="R134" s="40">
        <f t="shared" si="16"/>
        <v>0</v>
      </c>
      <c r="S134" s="41">
        <v>0</v>
      </c>
      <c r="T134" s="42"/>
      <c r="U134" s="42">
        <f t="shared" si="20"/>
        <v>0</v>
      </c>
      <c r="V134" s="43">
        <v>0</v>
      </c>
      <c r="W134" s="43"/>
      <c r="X134" s="43">
        <f t="shared" si="21"/>
        <v>0</v>
      </c>
      <c r="Y134" s="44">
        <v>0</v>
      </c>
      <c r="Z134" s="44"/>
      <c r="AA134" s="44">
        <f t="shared" si="22"/>
        <v>0</v>
      </c>
      <c r="AB134" s="45">
        <v>0</v>
      </c>
      <c r="AC134" s="45"/>
      <c r="AD134" s="45">
        <f t="shared" si="23"/>
        <v>0</v>
      </c>
    </row>
    <row r="135" spans="1:30" x14ac:dyDescent="0.25">
      <c r="A135" s="33">
        <v>620</v>
      </c>
      <c r="B135" s="29" t="s">
        <v>293</v>
      </c>
      <c r="C135" s="5" t="s">
        <v>289</v>
      </c>
      <c r="D135" s="5" t="s">
        <v>290</v>
      </c>
      <c r="E135" s="5" t="s">
        <v>294</v>
      </c>
      <c r="F135" s="6">
        <v>285</v>
      </c>
      <c r="G135" s="7">
        <v>52</v>
      </c>
      <c r="H135" s="8"/>
      <c r="I135" s="9">
        <f t="shared" si="17"/>
        <v>0</v>
      </c>
      <c r="J135" s="10">
        <v>60</v>
      </c>
      <c r="K135" s="11"/>
      <c r="L135" s="12">
        <f t="shared" si="18"/>
        <v>0</v>
      </c>
      <c r="M135" s="39">
        <v>3420</v>
      </c>
      <c r="N135" s="39"/>
      <c r="O135" s="39">
        <f t="shared" si="19"/>
        <v>0</v>
      </c>
      <c r="P135" s="40">
        <v>0</v>
      </c>
      <c r="Q135" s="40"/>
      <c r="R135" s="40">
        <f t="shared" si="16"/>
        <v>0</v>
      </c>
      <c r="S135" s="41">
        <v>4</v>
      </c>
      <c r="T135" s="42"/>
      <c r="U135" s="42">
        <f t="shared" si="20"/>
        <v>0</v>
      </c>
      <c r="V135" s="43">
        <v>146.6902042255868</v>
      </c>
      <c r="W135" s="43"/>
      <c r="X135" s="43">
        <f t="shared" si="21"/>
        <v>0</v>
      </c>
      <c r="Y135" s="44">
        <f>VLOOKUP(B135,'[1]EPP POR OPS Ajustada'!$C$2:$J$126,8,FALSE)</f>
        <v>283.76727205326841</v>
      </c>
      <c r="Z135" s="44"/>
      <c r="AA135" s="44">
        <f t="shared" si="22"/>
        <v>0</v>
      </c>
      <c r="AB135" s="45">
        <f>VLOOKUP(B135,'[1]EPP POR OPS Ajustada'!$C$2:$G$126,5,FALSE)</f>
        <v>11.350690882130724</v>
      </c>
      <c r="AC135" s="45"/>
      <c r="AD135" s="45">
        <f t="shared" si="23"/>
        <v>0</v>
      </c>
    </row>
    <row r="136" spans="1:30" x14ac:dyDescent="0.25">
      <c r="A136" s="33">
        <v>9001</v>
      </c>
      <c r="B136" s="29" t="s">
        <v>425</v>
      </c>
      <c r="C136" s="5" t="s">
        <v>19</v>
      </c>
      <c r="D136" s="5" t="s">
        <v>88</v>
      </c>
      <c r="E136" s="5"/>
      <c r="F136" s="6">
        <v>60</v>
      </c>
      <c r="G136" s="7">
        <v>11</v>
      </c>
      <c r="H136" s="8"/>
      <c r="I136" s="9">
        <f t="shared" si="17"/>
        <v>0</v>
      </c>
      <c r="J136" s="10">
        <v>13</v>
      </c>
      <c r="K136" s="11"/>
      <c r="L136" s="12">
        <f t="shared" si="18"/>
        <v>0</v>
      </c>
      <c r="M136" s="39">
        <v>720</v>
      </c>
      <c r="N136" s="39"/>
      <c r="O136" s="39">
        <f t="shared" si="19"/>
        <v>0</v>
      </c>
      <c r="P136" s="40">
        <v>0</v>
      </c>
      <c r="Q136" s="40"/>
      <c r="R136" s="40">
        <f t="shared" si="16"/>
        <v>0</v>
      </c>
      <c r="S136" s="41">
        <v>0</v>
      </c>
      <c r="T136" s="42"/>
      <c r="U136" s="42">
        <f t="shared" si="20"/>
        <v>0</v>
      </c>
      <c r="V136" s="43">
        <v>0</v>
      </c>
      <c r="W136" s="43"/>
      <c r="X136" s="43">
        <f t="shared" si="21"/>
        <v>0</v>
      </c>
      <c r="Y136" s="44">
        <v>0</v>
      </c>
      <c r="Z136" s="44"/>
      <c r="AA136" s="44">
        <f t="shared" si="22"/>
        <v>0</v>
      </c>
      <c r="AB136" s="45">
        <v>0</v>
      </c>
      <c r="AC136" s="45"/>
      <c r="AD136" s="45">
        <f t="shared" si="23"/>
        <v>0</v>
      </c>
    </row>
    <row r="137" spans="1:30" ht="15.75" x14ac:dyDescent="0.25">
      <c r="A137" s="13" t="s">
        <v>426</v>
      </c>
      <c r="B137" s="14"/>
      <c r="C137" s="28"/>
      <c r="D137" s="28"/>
      <c r="E137" s="28"/>
      <c r="F137" s="15">
        <v>103024</v>
      </c>
      <c r="G137" s="16">
        <f>SUM(G4:G136)</f>
        <v>18610</v>
      </c>
      <c r="H137" s="17"/>
      <c r="I137" s="18">
        <f>SUM(I4:I136)</f>
        <v>0</v>
      </c>
      <c r="J137" s="16">
        <f>SUM(J4:J136)</f>
        <v>21699</v>
      </c>
      <c r="K137" s="16"/>
      <c r="L137" s="19">
        <f>SUM(L4:L136)</f>
        <v>0</v>
      </c>
      <c r="M137" s="17"/>
      <c r="N137" s="17"/>
      <c r="O137" s="19">
        <f>SUM(O4:O136)</f>
        <v>0</v>
      </c>
      <c r="P137" s="17">
        <v>333456</v>
      </c>
      <c r="Q137" s="17"/>
      <c r="R137" s="19">
        <f>SUM(R4:R136)</f>
        <v>0</v>
      </c>
      <c r="S137" s="38">
        <f t="shared" ref="S137:AD137" si="24">SUM(S4:S136)</f>
        <v>889</v>
      </c>
      <c r="T137" s="19"/>
      <c r="U137" s="19"/>
      <c r="V137" s="38">
        <f t="shared" si="24"/>
        <v>32601.897889136668</v>
      </c>
      <c r="W137" s="19">
        <f t="shared" si="24"/>
        <v>0</v>
      </c>
      <c r="X137" s="19">
        <f t="shared" si="24"/>
        <v>0</v>
      </c>
      <c r="Y137" s="19">
        <f t="shared" si="24"/>
        <v>63067.276213838944</v>
      </c>
      <c r="Z137" s="19">
        <f t="shared" si="24"/>
        <v>0</v>
      </c>
      <c r="AA137" s="19">
        <f t="shared" si="24"/>
        <v>0</v>
      </c>
      <c r="AB137" s="38">
        <f t="shared" si="24"/>
        <v>2522.6910485535573</v>
      </c>
      <c r="AC137" s="19">
        <f t="shared" si="24"/>
        <v>0</v>
      </c>
      <c r="AD137" s="19">
        <f t="shared" si="24"/>
        <v>0</v>
      </c>
    </row>
    <row r="140" spans="1:30" ht="15" customHeight="1" x14ac:dyDescent="0.25">
      <c r="B140" s="20" t="s">
        <v>427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Q140" s="22"/>
      <c r="R140" s="22"/>
    </row>
    <row r="141" spans="1:30" ht="17.25" x14ac:dyDescent="0.25">
      <c r="B141" s="20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Q141" s="22"/>
      <c r="R141" s="22"/>
    </row>
    <row r="142" spans="1:30" ht="17.25" x14ac:dyDescent="0.25">
      <c r="B142" s="20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Q142" s="22"/>
      <c r="R142" s="22"/>
    </row>
    <row r="143" spans="1:30" ht="17.25" x14ac:dyDescent="0.25">
      <c r="B143" s="20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Q143" s="22"/>
      <c r="R143" s="22"/>
    </row>
    <row r="144" spans="1:30" ht="30.75" customHeight="1" x14ac:dyDescent="0.25">
      <c r="B144" s="20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Q144" s="22"/>
      <c r="R144" s="22"/>
    </row>
  </sheetData>
  <mergeCells count="10">
    <mergeCell ref="S2:U2"/>
    <mergeCell ref="AB2:AD2"/>
    <mergeCell ref="G2:I2"/>
    <mergeCell ref="J2:L2"/>
    <mergeCell ref="A137:B137"/>
    <mergeCell ref="B140:O144"/>
    <mergeCell ref="M2:O2"/>
    <mergeCell ref="P2:R2"/>
    <mergeCell ref="V2:X2"/>
    <mergeCell ref="Y2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Alvarez Daniela Carolina</dc:creator>
  <cp:lastModifiedBy>Diaz Alvarez Daniela Carolina</cp:lastModifiedBy>
  <dcterms:created xsi:type="dcterms:W3CDTF">2020-06-08T20:48:00Z</dcterms:created>
  <dcterms:modified xsi:type="dcterms:W3CDTF">2020-09-21T20:33:13Z</dcterms:modified>
</cp:coreProperties>
</file>