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Con_USPEC\Zona_Comun\11 SALUD\01 Precontractual\DANIELA DIAZ\SELECCION Y EVALUACIÓN DE PROVEEDORES\12. ODONTOLOGÍA\Invitación\"/>
    </mc:Choice>
  </mc:AlternateContent>
  <bookViews>
    <workbookView xWindow="0" yWindow="0" windowWidth="20490" windowHeight="6855"/>
  </bookViews>
  <sheets>
    <sheet name="CD odontologia esp" sheetId="1" r:id="rId1"/>
    <sheet name="Perfil Riesgo" sheetId="2" r:id="rId2"/>
    <sheet name="Perfil Riesgo Internos" sheetId="3" state="hidden" r:id="rId3"/>
  </sheets>
  <definedNames>
    <definedName name="_xlnm._FilterDatabase" localSheetId="0" hidden="1">'CD odontologia esp'!$A$4:$AC$12</definedName>
    <definedName name="_xlnm.Print_Area" localSheetId="0">'CD odontologia esp'!$B$1:$W$33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1" l="1"/>
  <c r="L13" i="1" s="1"/>
  <c r="R13" i="1"/>
  <c r="S13" i="1" s="1"/>
  <c r="K12" i="1"/>
  <c r="L12" i="1"/>
  <c r="R12" i="1"/>
  <c r="S12" i="1" s="1"/>
  <c r="R10" i="1" l="1"/>
  <c r="S10" i="1" s="1"/>
  <c r="R11" i="1"/>
  <c r="S11" i="1" s="1"/>
  <c r="K10" i="1"/>
  <c r="L10" i="1" s="1"/>
  <c r="K11" i="1"/>
  <c r="L11" i="1" s="1"/>
  <c r="R9" i="1" l="1"/>
  <c r="R7" i="1"/>
  <c r="R6" i="1"/>
  <c r="R5" i="1"/>
  <c r="K9" i="1"/>
  <c r="K8" i="1"/>
  <c r="K7" i="1"/>
  <c r="K6" i="1"/>
  <c r="K5" i="1"/>
  <c r="R8" i="1" l="1"/>
  <c r="S8" i="1" s="1"/>
  <c r="L8" i="1"/>
  <c r="S6" i="1"/>
  <c r="L6" i="1"/>
  <c r="S5" i="1"/>
  <c r="L5" i="1"/>
  <c r="N22" i="3" l="1"/>
  <c r="N21" i="3"/>
  <c r="N20" i="3"/>
  <c r="N19" i="3"/>
  <c r="N8" i="3"/>
  <c r="N7" i="3"/>
  <c r="N6" i="3"/>
  <c r="N5" i="3"/>
  <c r="N23" i="3" l="1"/>
  <c r="O22" i="3" s="1"/>
  <c r="O21" i="3"/>
  <c r="O20" i="3"/>
  <c r="N9" i="3"/>
  <c r="O5" i="3" s="1"/>
  <c r="N22" i="2"/>
  <c r="N21" i="2"/>
  <c r="N20" i="2"/>
  <c r="N19" i="2"/>
  <c r="N8" i="2"/>
  <c r="N7" i="2"/>
  <c r="N6" i="2"/>
  <c r="N5" i="2"/>
  <c r="O19" i="3" l="1"/>
  <c r="O7" i="3"/>
  <c r="O23" i="3"/>
  <c r="O8" i="3"/>
  <c r="O6" i="3"/>
  <c r="O9" i="3" s="1"/>
  <c r="N23" i="2"/>
  <c r="O22" i="2" s="1"/>
  <c r="L7" i="1"/>
  <c r="S7" i="1"/>
  <c r="L9" i="1"/>
  <c r="S9" i="1"/>
  <c r="O19" i="2" l="1"/>
  <c r="O21" i="2"/>
  <c r="O20" i="2"/>
  <c r="N9" i="2"/>
  <c r="O23" i="2" l="1"/>
  <c r="O6" i="2"/>
  <c r="O5" i="2"/>
  <c r="O7" i="2"/>
  <c r="O8" i="2"/>
  <c r="O9" i="2" l="1"/>
</calcChain>
</file>

<file path=xl/sharedStrings.xml><?xml version="1.0" encoding="utf-8"?>
<sst xmlns="http://schemas.openxmlformats.org/spreadsheetml/2006/main" count="246" uniqueCount="121">
  <si>
    <t>Si</t>
  </si>
  <si>
    <t>Reducir el Riesgo</t>
  </si>
  <si>
    <t>Operacional</t>
  </si>
  <si>
    <t xml:space="preserve">Ejecución </t>
  </si>
  <si>
    <t>Externo</t>
  </si>
  <si>
    <t xml:space="preserve">Especifico </t>
  </si>
  <si>
    <t>Permanente</t>
  </si>
  <si>
    <t>Consorcio/juridica</t>
  </si>
  <si>
    <t>si</t>
  </si>
  <si>
    <t>Evitar el Riesgo</t>
  </si>
  <si>
    <t>No aceptacion de servicios adicionales en caso de requerirlo para la ejecucion eficaz del contrato</t>
  </si>
  <si>
    <t>Perdida de informacion/archivos de los sistemas tecnologicos utilizados por el contratista  para la administracion de la operación,</t>
  </si>
  <si>
    <t xml:space="preserve">Operacional </t>
  </si>
  <si>
    <t>Consorcio</t>
  </si>
  <si>
    <t xml:space="preserve">Contratación </t>
  </si>
  <si>
    <t>Fraude Interno y/o externo. Extracción de recursos de manera ilegitima. Perdida de confianza. Selección de un contratista que no cumpla con las condiciones requeridas para la adjudicación y ejecución del contrato</t>
  </si>
  <si>
    <t>Recibir dinero u otra utilidad o
promesa directa o indirectamente
en cualquiera de las etapas del
proceso de selección</t>
  </si>
  <si>
    <t>General</t>
  </si>
  <si>
    <t>Tranferir riesgo</t>
  </si>
  <si>
    <t>Riesgo Alto</t>
  </si>
  <si>
    <t>Periodicidad ¿Cuándo?</t>
  </si>
  <si>
    <t>Cómo se realiza el monitoreo?</t>
  </si>
  <si>
    <t>Persona responsable por implementar el tratamiento</t>
  </si>
  <si>
    <t>Afecta la ejecución del contrato?</t>
  </si>
  <si>
    <t xml:space="preserve">Categoría </t>
  </si>
  <si>
    <t xml:space="preserve">Valoración del riesgo </t>
  </si>
  <si>
    <t xml:space="preserve">Impacto </t>
  </si>
  <si>
    <t xml:space="preserve">Probabilidad </t>
  </si>
  <si>
    <t>Control</t>
  </si>
  <si>
    <t>Tratamiento del riesgo</t>
  </si>
  <si>
    <t>¿A quién se le asignan?</t>
  </si>
  <si>
    <t xml:space="preserve"> Consecuencias
de la ocurrencia
del evento</t>
  </si>
  <si>
    <t>Tipo</t>
  </si>
  <si>
    <t>Etapa</t>
  </si>
  <si>
    <t>Fuente</t>
  </si>
  <si>
    <t>Clase</t>
  </si>
  <si>
    <t>N°</t>
  </si>
  <si>
    <t>Monitoreo y Revisión</t>
  </si>
  <si>
    <t>Plan de Acción</t>
  </si>
  <si>
    <t>Impacto después</t>
  </si>
  <si>
    <t xml:space="preserve">Tratamiento / Control </t>
  </si>
  <si>
    <t xml:space="preserve">Riesgo antes de control </t>
  </si>
  <si>
    <t>NIVEL INHERENTE</t>
  </si>
  <si>
    <t># DE RIESGOS</t>
  </si>
  <si>
    <t>PARTICIPACIÓN</t>
  </si>
  <si>
    <t>Matriz Inherente</t>
  </si>
  <si>
    <t>Moderado</t>
  </si>
  <si>
    <t>Probabilidad</t>
  </si>
  <si>
    <t>TOTAL</t>
  </si>
  <si>
    <t>Impacto</t>
  </si>
  <si>
    <t>Matriz Residual</t>
  </si>
  <si>
    <t>NIVEL RESIDUAL</t>
  </si>
  <si>
    <r>
      <t>Muy baja</t>
    </r>
    <r>
      <rPr>
        <sz val="11"/>
        <color theme="1"/>
        <rFont val="Calibri"/>
        <family val="2"/>
        <scheme val="minor"/>
      </rPr>
      <t xml:space="preserve"> (raro)</t>
    </r>
  </si>
  <si>
    <r>
      <t xml:space="preserve">baja </t>
    </r>
    <r>
      <rPr>
        <sz val="11"/>
        <color theme="1"/>
        <rFont val="Calibri"/>
        <family val="2"/>
        <scheme val="minor"/>
      </rPr>
      <t>(Improbable)</t>
    </r>
  </si>
  <si>
    <r>
      <t xml:space="preserve">media </t>
    </r>
    <r>
      <rPr>
        <sz val="11"/>
        <color theme="1"/>
        <rFont val="Calibri"/>
        <family val="2"/>
        <scheme val="minor"/>
      </rPr>
      <t>(Posible)</t>
    </r>
  </si>
  <si>
    <r>
      <t>Alta</t>
    </r>
    <r>
      <rPr>
        <sz val="11"/>
        <color theme="1"/>
        <rFont val="Calibri"/>
        <family val="2"/>
        <scheme val="minor"/>
      </rPr>
      <t xml:space="preserve"> (Probable)</t>
    </r>
  </si>
  <si>
    <r>
      <t>Muy alta</t>
    </r>
    <r>
      <rPr>
        <sz val="11"/>
        <color theme="1"/>
        <rFont val="Calibri"/>
        <family val="2"/>
        <scheme val="minor"/>
      </rPr>
      <t xml:space="preserve"> (Casi Cierto)</t>
    </r>
  </si>
  <si>
    <r>
      <t xml:space="preserve">Leve </t>
    </r>
    <r>
      <rPr>
        <sz val="11"/>
        <color theme="1"/>
        <rFont val="Calibri"/>
        <family val="2"/>
        <scheme val="minor"/>
      </rPr>
      <t>(Insignificante)</t>
    </r>
  </si>
  <si>
    <r>
      <t xml:space="preserve">Inferior </t>
    </r>
    <r>
      <rPr>
        <sz val="11"/>
        <color theme="1"/>
        <rFont val="Calibri"/>
        <family val="2"/>
        <scheme val="minor"/>
      </rPr>
      <t>(Menor)</t>
    </r>
  </si>
  <si>
    <r>
      <t xml:space="preserve">Superior </t>
    </r>
    <r>
      <rPr>
        <sz val="11"/>
        <color theme="1"/>
        <rFont val="Calibri"/>
        <family val="2"/>
        <scheme val="minor"/>
      </rPr>
      <t>(Mayor)</t>
    </r>
  </si>
  <si>
    <r>
      <t xml:space="preserve">Extremo </t>
    </r>
    <r>
      <rPr>
        <sz val="11"/>
        <color theme="1"/>
        <rFont val="Calibri"/>
        <family val="2"/>
        <scheme val="minor"/>
      </rPr>
      <t>(Catastrofico)</t>
    </r>
  </si>
  <si>
    <t>Riesgo Bajo</t>
  </si>
  <si>
    <t>Riesgo Medio</t>
  </si>
  <si>
    <t>Riesgo Extremo</t>
  </si>
  <si>
    <t>No aceptacion de contratacion por el corto tiempo de ejecucion del contrato de fiducia mercantil   331 2017 / que actualmente esta prevista hasta el  Nov 2018</t>
  </si>
  <si>
    <t>Limitación en la elaboración de las actividades por problemas de acceso, restricciones por seguridad y factores logísticos en los ERON</t>
  </si>
  <si>
    <t>Periodos cortos para el desarrollo de las actividades propias de la invitación /Reprocesos</t>
  </si>
  <si>
    <t>Errores cometidos por el oferente en la presentación de la oferta/ Reprocesos altos</t>
  </si>
  <si>
    <t>Incumplimiento de la ejecucion del servicio dentro de los plazos pactados en el contrato/ afectacion obligaciones contractuales</t>
  </si>
  <si>
    <t>Descripcion del Perfil Riesgos Extremos y Altos</t>
  </si>
  <si>
    <t>Responsables</t>
  </si>
  <si>
    <t>Interno/Consorcio/Uspec</t>
  </si>
  <si>
    <t>Interno/Consorcio/Uspec/Fiduciarias</t>
  </si>
  <si>
    <t>Contratista/Externo</t>
  </si>
  <si>
    <t xml:space="preserve"> imcumplimiento/demoras en la presentacion de garantias requeridas en los documentos del proceso de contratación </t>
  </si>
  <si>
    <t>Reprocesos  y/o atrasos en la contratación</t>
  </si>
  <si>
    <t>No</t>
  </si>
  <si>
    <t>Demoras/retrasos en el proceso de contratacion y consecucion de actividades de acuerdo al objeto del contrato</t>
  </si>
  <si>
    <t>CONTRATISTA</t>
  </si>
  <si>
    <t>Supervision del Contrato</t>
  </si>
  <si>
    <t>Se realiza seguimiento constante al contratista</t>
  </si>
  <si>
    <t>Auditorias Internas  realilzadas por Fiduciaria la Previsora, Entes de Control Externos</t>
  </si>
  <si>
    <t>CONSORCIO/FIDUPREVISORA</t>
  </si>
  <si>
    <t>El Contratista al que se le adjudico el contrato, no firme el contrato</t>
  </si>
  <si>
    <t>Desde la publicacion de los requisitos habilitantes, se publica los tiempos que se deben cumplir en la presentación de la documentación en caso de ser seleccionados.
Para efectos de cumplimiento La Direccion Juridica acude a la jurisdiccion Correspondiente  donde solicitará se  inicie un proceso de demanda donde se garantice algun  daño y/o perjuicio que se puedan ocasionar por demoras en el proceso de contratación</t>
  </si>
  <si>
    <t>Mensual</t>
  </si>
  <si>
    <t xml:space="preserve">Aplican estrategias de Códigos de ética, estatutos anticorrupción y principios de Código de buen gobierno, Polizas, audirorias internas y externas realizadas al Consorcio
</t>
  </si>
  <si>
    <t>INPEC /CONTRATISTA</t>
  </si>
  <si>
    <t>CONSORCIO/CONTRATISTA</t>
  </si>
  <si>
    <t xml:space="preserve">Elaboro: Julieth Rubio- Profesional  Riesgos </t>
  </si>
  <si>
    <t>El Consorcio deberá garatizar desde inicio del proceso la vigencia de la poliza y su pago  de garantia de seriedad de la oferta /Sosporte de documentos firmados</t>
  </si>
  <si>
    <t>/INPEC/CONTRATISTA</t>
  </si>
  <si>
    <t>CONTRATISTA/</t>
  </si>
  <si>
    <t>SI</t>
  </si>
  <si>
    <t xml:space="preserve">Contratista/Consorcio </t>
  </si>
  <si>
    <r>
      <rPr>
        <sz val="11"/>
        <rFont val="Arial Narrow"/>
        <family val="2"/>
      </rPr>
      <t>Presentación de propuestas con precios artificialment e bajos</t>
    </r>
  </si>
  <si>
    <r>
      <rPr>
        <sz val="11"/>
        <rFont val="Arial Narrow"/>
        <family val="2"/>
      </rPr>
      <t>No ejecución del contrato por falta de capacidad financiera del oferente</t>
    </r>
  </si>
  <si>
    <t>Un sólido estudio de mercado que permita en la etapa de planeación determinar los precios de referencia ajustados al mercado</t>
  </si>
  <si>
    <t>Estudio de las ofertas</t>
  </si>
  <si>
    <t>Selección</t>
  </si>
  <si>
    <t>Declaratoria de desierto del proceso</t>
  </si>
  <si>
    <t>CONTRATANTE</t>
  </si>
  <si>
    <t>Reuniones de comités estructurado res y evaluadores y revisión  de documentos.</t>
  </si>
  <si>
    <t>Incumplimiento o suspensión del contrato</t>
  </si>
  <si>
    <t>Supervisión Técnica, Asistencial, Administrativa, de Sistemas (herramienta), Jurídica, Contable y Financiera.</t>
  </si>
  <si>
    <t>Personal con falta de experiencia e idoneidad durante la ejecución del contrato.</t>
  </si>
  <si>
    <t>Definición de idoneidad (perfiles para el cargo,- documentación) del personal necesario para la ejecución del contrato por parte del Contratante, verificación por parte de la supervisión y la auditoria.</t>
  </si>
  <si>
    <t>Verificación de la documentac ión del personal e Informes de Supervisión
- auditoria.</t>
  </si>
  <si>
    <t>Ampliación del plazo de ejecución y adición del contrato</t>
  </si>
  <si>
    <t>Planeación (disponibilidad de recursos)</t>
  </si>
  <si>
    <t>Ejecución inadecuada del contrato que puede llevar a sobrecostos del contrato, incidentes de orden legal entre las partes, sanciones o investigacione s por parte de los entes de control</t>
  </si>
  <si>
    <t>Supervisión</t>
  </si>
  <si>
    <t>Generación de información errada</t>
  </si>
  <si>
    <t>Como requisito habilitante, desde la presentación de la oferta  se le exige al contratista una poliza de garantia de seriedad en la oferta</t>
  </si>
  <si>
    <t>Descripción del riesgo</t>
  </si>
  <si>
    <t>Afectación a los usuarios por demoras en los procesos representado en falta de oportunidad en vacunación.</t>
  </si>
  <si>
    <t>CONTRATACIÓN DIRECTA PARA SERVICIOS DE ODONTOLOGÍA ESPECIALIZADA</t>
  </si>
  <si>
    <t>No se garantiza la prestación de los servicios de odontología</t>
  </si>
  <si>
    <t>Incumplimien to de las obligaciones pactadas contractualmente</t>
  </si>
  <si>
    <t>Modificación del contrato</t>
  </si>
  <si>
    <t>Proceso de Estructuración  y evaluación  ajustado a la realidad del sistema y el sector salud y a la normatividad vigente en Colombia.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</si>
</sst>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b/>
      <sz val="12"/>
      <color rgb="FF000000"/>
      <name val="Calibri"/>
      <family val="2"/>
    </font>
    <font>
      <b/>
      <sz val="11"/>
      <color theme="0"/>
      <name val="Calibri"/>
      <family val="2"/>
      <scheme val="minor"/>
    </font>
    <font>
      <b/>
      <sz val="11"/>
      <color theme="1"/>
      <name val="Calibri"/>
      <family val="2"/>
      <scheme val="minor"/>
    </font>
    <font>
      <sz val="11"/>
      <color indexed="8"/>
      <name val="Calibri"/>
      <family val="2"/>
    </font>
    <font>
      <b/>
      <sz val="11"/>
      <color theme="1"/>
      <name val="Arial"/>
      <family val="2"/>
    </font>
    <font>
      <b/>
      <sz val="12"/>
      <color theme="0"/>
      <name val="Calibri"/>
      <family val="2"/>
    </font>
    <font>
      <sz val="11"/>
      <name val="Arial Narrow"/>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77">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2" borderId="0" xfId="0" applyFill="1" applyBorder="1" applyAlignment="1">
      <alignment vertical="center" wrapText="1"/>
    </xf>
    <xf numFmtId="0" fontId="3" fillId="6" borderId="1"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4" borderId="1" xfId="0" applyFill="1" applyBorder="1"/>
    <xf numFmtId="0" fontId="0" fillId="0" borderId="1" xfId="0" applyBorder="1" applyAlignment="1">
      <alignment horizontal="center"/>
    </xf>
    <xf numFmtId="9" fontId="1" fillId="0" borderId="1" xfId="1" applyNumberFormat="1" applyFont="1" applyBorder="1" applyAlignment="1">
      <alignment horizontal="center"/>
    </xf>
    <xf numFmtId="0" fontId="0" fillId="0" borderId="7" xfId="0" applyBorder="1"/>
    <xf numFmtId="0" fontId="0" fillId="0" borderId="8" xfId="0" applyBorder="1"/>
    <xf numFmtId="0" fontId="0" fillId="5" borderId="1" xfId="0" applyFill="1" applyBorder="1"/>
    <xf numFmtId="0" fontId="0" fillId="0" borderId="0" xfId="0" applyBorder="1"/>
    <xf numFmtId="0" fontId="0" fillId="3" borderId="1" xfId="0" applyFill="1" applyBorder="1"/>
    <xf numFmtId="0" fontId="4" fillId="0" borderId="0" xfId="0" applyFont="1" applyBorder="1" applyAlignment="1">
      <alignment horizontal="center"/>
    </xf>
    <xf numFmtId="0" fontId="0" fillId="7" borderId="1" xfId="0" applyFill="1" applyBorder="1"/>
    <xf numFmtId="0" fontId="3" fillId="6" borderId="1" xfId="0" applyFont="1" applyFill="1" applyBorder="1"/>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0" fontId="0" fillId="0" borderId="9" xfId="0" applyBorder="1"/>
    <xf numFmtId="0" fontId="0" fillId="0" borderId="10" xfId="0" applyBorder="1"/>
    <xf numFmtId="0" fontId="0" fillId="0" borderId="11" xfId="0" applyBorder="1"/>
    <xf numFmtId="9" fontId="1" fillId="0" borderId="1" xfId="1" applyFont="1" applyBorder="1" applyAlignment="1">
      <alignment horizontal="center"/>
    </xf>
    <xf numFmtId="0" fontId="0" fillId="7" borderId="1" xfId="0" applyFont="1" applyFill="1" applyBorder="1" applyAlignment="1">
      <alignment horizontal="center"/>
    </xf>
    <xf numFmtId="0" fontId="0" fillId="3" borderId="1" xfId="0" applyFont="1" applyFill="1" applyBorder="1" applyAlignment="1">
      <alignment horizontal="center"/>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0" borderId="1" xfId="0" applyBorder="1" applyAlignment="1"/>
    <xf numFmtId="0" fontId="0" fillId="0" borderId="12" xfId="0" applyBorder="1" applyAlignment="1"/>
    <xf numFmtId="0" fontId="0" fillId="0" borderId="10" xfId="0" applyBorder="1" applyAlignment="1"/>
    <xf numFmtId="0" fontId="0" fillId="0" borderId="11" xfId="0" applyBorder="1" applyAlignment="1"/>
    <xf numFmtId="0" fontId="4" fillId="0" borderId="0" xfId="0" applyFont="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Font="1" applyBorder="1" applyAlignment="1">
      <alignment horizontal="left" vertical="center" wrapText="1"/>
    </xf>
    <xf numFmtId="49"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textRotation="90" wrapText="1"/>
    </xf>
    <xf numFmtId="0" fontId="0" fillId="13"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2" borderId="0" xfId="0" applyFill="1" applyAlignment="1">
      <alignment horizontal="left" vertical="center" wrapText="1"/>
    </xf>
    <xf numFmtId="49" fontId="2" fillId="1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11" borderId="1" xfId="0" applyNumberFormat="1" applyFont="1" applyFill="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xf>
    <xf numFmtId="0" fontId="4" fillId="0" borderId="7" xfId="0" applyFont="1" applyBorder="1" applyAlignment="1">
      <alignment horizontal="center" textRotation="9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2" xfId="0" applyFont="1" applyBorder="1" applyAlignment="1">
      <alignment horizontal="left" vertical="top" wrapText="1"/>
    </xf>
    <xf numFmtId="0" fontId="4" fillId="0" borderId="3" xfId="0" applyFont="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6" fillId="2" borderId="0" xfId="0" applyFont="1" applyFill="1" applyAlignment="1">
      <alignment horizontal="center" vertical="center" wrapText="1"/>
    </xf>
  </cellXfs>
  <cellStyles count="2">
    <cellStyle name="Normal" xfId="0" builtinId="0"/>
    <cellStyle name="Porcentaje 2" xfId="1"/>
  </cellStyles>
  <dxfs count="28">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750291</xdr:colOff>
      <xdr:row>21</xdr:row>
      <xdr:rowOff>157018</xdr:rowOff>
    </xdr:from>
    <xdr:ext cx="7942289" cy="304800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86291" y="21762893"/>
          <a:ext cx="7942289" cy="3048000"/>
        </a:xfrm>
        <a:prstGeom prst="rect">
          <a:avLst/>
        </a:prstGeom>
      </xdr:spPr>
    </xdr:pic>
    <xdr:clientData/>
  </xdr:oneCellAnchor>
  <xdr:oneCellAnchor>
    <xdr:from>
      <xdr:col>14</xdr:col>
      <xdr:colOff>718416</xdr:colOff>
      <xdr:row>22</xdr:row>
      <xdr:rowOff>31749</xdr:rowOff>
    </xdr:from>
    <xdr:ext cx="7420489" cy="427037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85666" y="21828124"/>
          <a:ext cx="7420489" cy="4270376"/>
        </a:xfrm>
        <a:prstGeom prst="rect">
          <a:avLst/>
        </a:prstGeom>
      </xdr:spPr>
    </xdr:pic>
    <xdr:clientData/>
  </xdr:oneCellAnchor>
  <xdr:oneCellAnchor>
    <xdr:from>
      <xdr:col>1</xdr:col>
      <xdr:colOff>109354</xdr:colOff>
      <xdr:row>21</xdr:row>
      <xdr:rowOff>118341</xdr:rowOff>
    </xdr:from>
    <xdr:ext cx="3982045" cy="3149600"/>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1604" y="21724216"/>
          <a:ext cx="3982045" cy="3149600"/>
        </a:xfrm>
        <a:prstGeom prst="rect">
          <a:avLst/>
        </a:prstGeom>
      </xdr:spPr>
    </xdr:pic>
    <xdr:clientData/>
  </xdr:oneCellAnchor>
  <xdr:oneCellAnchor>
    <xdr:from>
      <xdr:col>5</xdr:col>
      <xdr:colOff>1342162</xdr:colOff>
      <xdr:row>21</xdr:row>
      <xdr:rowOff>100445</xdr:rowOff>
    </xdr:from>
    <xdr:ext cx="3559751" cy="3048000"/>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056912" y="21706320"/>
          <a:ext cx="3559751" cy="3048000"/>
        </a:xfrm>
        <a:prstGeom prst="rect">
          <a:avLst/>
        </a:prstGeom>
      </xdr:spPr>
    </xdr:pic>
    <xdr:clientData/>
  </xdr:oneCellAnchor>
  <xdr:twoCellAnchor editAs="oneCell">
    <xdr:from>
      <xdr:col>1</xdr:col>
      <xdr:colOff>190500</xdr:colOff>
      <xdr:row>0</xdr:row>
      <xdr:rowOff>127000</xdr:rowOff>
    </xdr:from>
    <xdr:to>
      <xdr:col>4</xdr:col>
      <xdr:colOff>492125</xdr:colOff>
      <xdr:row>1</xdr:row>
      <xdr:rowOff>206375</xdr:rowOff>
    </xdr:to>
    <xdr:pic>
      <xdr:nvPicPr>
        <xdr:cNvPr id="7" name="Imagen 6"/>
        <xdr:cNvPicPr/>
      </xdr:nvPicPr>
      <xdr:blipFill rotWithShape="1">
        <a:blip xmlns:r="http://schemas.openxmlformats.org/officeDocument/2006/relationships" r:embed="rId5"/>
        <a:srcRect l="5719" t="12763" r="69363" b="12253"/>
        <a:stretch/>
      </xdr:blipFill>
      <xdr:spPr>
        <a:xfrm>
          <a:off x="412750" y="127000"/>
          <a:ext cx="2730500" cy="920750"/>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
  <sheetViews>
    <sheetView tabSelected="1" topLeftCell="I1" zoomScale="70" zoomScaleNormal="70" zoomScaleSheetLayoutView="70" zoomScalePageLayoutView="10" workbookViewId="0">
      <pane ySplit="4" topLeftCell="A5" activePane="bottomLeft" state="frozen"/>
      <selection activeCell="F1" sqref="F1"/>
      <selection pane="bottomLeft" activeCell="O5" sqref="O5"/>
    </sheetView>
  </sheetViews>
  <sheetFormatPr baseColWidth="10" defaultColWidth="10.85546875" defaultRowHeight="15" x14ac:dyDescent="0.25"/>
  <cols>
    <col min="1" max="1" width="3.28515625" style="2" customWidth="1"/>
    <col min="2" max="2" width="10.85546875" style="3"/>
    <col min="3" max="3" width="14.42578125" style="3" customWidth="1"/>
    <col min="4" max="4" width="10.85546875" style="3"/>
    <col min="5" max="5" width="16" style="3" customWidth="1"/>
    <col min="6" max="6" width="24.5703125" style="3" customWidth="1"/>
    <col min="7" max="7" width="49.28515625" style="3" customWidth="1"/>
    <col min="8" max="8" width="42" style="3" customWidth="1"/>
    <col min="9" max="9" width="10.85546875" style="3"/>
    <col min="10" max="10" width="13.28515625" style="3" customWidth="1"/>
    <col min="11" max="11" width="10.85546875" style="3"/>
    <col min="12" max="12" width="14.42578125" style="3" customWidth="1"/>
    <col min="13" max="13" width="23" style="3" customWidth="1"/>
    <col min="14" max="14" width="21" style="3" bestFit="1" customWidth="1"/>
    <col min="15" max="15" width="47.28515625" style="1" customWidth="1"/>
    <col min="16" max="17" width="10.85546875" style="3" customWidth="1"/>
    <col min="18" max="19" width="10.85546875" style="1" customWidth="1"/>
    <col min="20" max="20" width="16.85546875" style="3" customWidth="1"/>
    <col min="21" max="21" width="26.28515625" style="3" customWidth="1"/>
    <col min="22" max="22" width="27" style="3" customWidth="1"/>
    <col min="23" max="23" width="21.140625" style="3" customWidth="1"/>
    <col min="24" max="29" width="10.85546875" style="2"/>
    <col min="30" max="16384" width="10.85546875" style="1"/>
  </cols>
  <sheetData>
    <row r="1" spans="1:29" ht="66.75" customHeight="1" x14ac:dyDescent="0.25">
      <c r="B1" s="76" t="s">
        <v>116</v>
      </c>
      <c r="C1" s="76"/>
      <c r="D1" s="76"/>
      <c r="E1" s="76"/>
      <c r="F1" s="76"/>
      <c r="G1" s="76"/>
      <c r="H1" s="76"/>
      <c r="I1" s="76"/>
      <c r="J1" s="76"/>
      <c r="K1" s="76"/>
      <c r="L1" s="76"/>
      <c r="M1" s="76"/>
      <c r="N1" s="76"/>
      <c r="O1" s="76"/>
      <c r="P1" s="76"/>
      <c r="Q1" s="76"/>
      <c r="R1" s="76"/>
      <c r="S1" s="76"/>
      <c r="T1" s="76"/>
      <c r="U1" s="76"/>
      <c r="V1" s="76"/>
      <c r="W1" s="76"/>
    </row>
    <row r="2" spans="1:29" s="10" customFormat="1" ht="53.25" customHeight="1" x14ac:dyDescent="0.25">
      <c r="B2" s="76"/>
      <c r="C2" s="76"/>
      <c r="D2" s="76"/>
      <c r="E2" s="76"/>
      <c r="F2" s="76"/>
      <c r="G2" s="76"/>
      <c r="H2" s="76"/>
      <c r="I2" s="76"/>
      <c r="J2" s="76"/>
      <c r="K2" s="76"/>
      <c r="L2" s="76"/>
      <c r="M2" s="76"/>
      <c r="N2" s="76"/>
      <c r="O2" s="76"/>
      <c r="P2" s="76"/>
      <c r="Q2" s="76"/>
      <c r="R2" s="76"/>
      <c r="S2" s="76"/>
      <c r="T2" s="76"/>
      <c r="U2" s="76"/>
      <c r="V2" s="76"/>
      <c r="W2" s="76"/>
    </row>
    <row r="3" spans="1:29" ht="24.75" customHeight="1" x14ac:dyDescent="0.25">
      <c r="B3" s="51"/>
      <c r="C3" s="51"/>
      <c r="D3" s="51"/>
      <c r="E3" s="51"/>
      <c r="F3" s="51"/>
      <c r="G3" s="51"/>
      <c r="H3" s="52"/>
      <c r="I3" s="53" t="s">
        <v>41</v>
      </c>
      <c r="J3" s="53"/>
      <c r="K3" s="53"/>
      <c r="L3" s="53"/>
      <c r="M3" s="53"/>
      <c r="N3" s="54" t="s">
        <v>40</v>
      </c>
      <c r="O3" s="54"/>
      <c r="P3" s="50" t="s">
        <v>39</v>
      </c>
      <c r="Q3" s="50"/>
      <c r="R3" s="50"/>
      <c r="S3" s="50"/>
      <c r="T3" s="53" t="s">
        <v>38</v>
      </c>
      <c r="U3" s="53"/>
      <c r="V3" s="50" t="s">
        <v>37</v>
      </c>
      <c r="W3" s="50"/>
    </row>
    <row r="4" spans="1:29" s="3" customFormat="1" ht="99" customHeight="1" x14ac:dyDescent="0.25">
      <c r="A4" s="4"/>
      <c r="B4" s="45" t="s">
        <v>36</v>
      </c>
      <c r="C4" s="45" t="s">
        <v>35</v>
      </c>
      <c r="D4" s="45" t="s">
        <v>34</v>
      </c>
      <c r="E4" s="45" t="s">
        <v>33</v>
      </c>
      <c r="F4" s="45" t="s">
        <v>32</v>
      </c>
      <c r="G4" s="45" t="s">
        <v>114</v>
      </c>
      <c r="H4" s="45" t="s">
        <v>31</v>
      </c>
      <c r="I4" s="46" t="s">
        <v>27</v>
      </c>
      <c r="J4" s="46" t="s">
        <v>26</v>
      </c>
      <c r="K4" s="46" t="s">
        <v>25</v>
      </c>
      <c r="L4" s="46" t="s">
        <v>24</v>
      </c>
      <c r="M4" s="45" t="s">
        <v>30</v>
      </c>
      <c r="N4" s="45" t="s">
        <v>29</v>
      </c>
      <c r="O4" s="45" t="s">
        <v>28</v>
      </c>
      <c r="P4" s="46" t="s">
        <v>27</v>
      </c>
      <c r="Q4" s="46" t="s">
        <v>26</v>
      </c>
      <c r="R4" s="46" t="s">
        <v>25</v>
      </c>
      <c r="S4" s="46" t="s">
        <v>24</v>
      </c>
      <c r="T4" s="45" t="s">
        <v>23</v>
      </c>
      <c r="U4" s="45" t="s">
        <v>22</v>
      </c>
      <c r="V4" s="45" t="s">
        <v>21</v>
      </c>
      <c r="W4" s="45" t="s">
        <v>20</v>
      </c>
      <c r="X4" s="4"/>
      <c r="Y4" s="4"/>
      <c r="Z4" s="4"/>
      <c r="AA4" s="4"/>
      <c r="AB4" s="4"/>
      <c r="AC4" s="4"/>
    </row>
    <row r="5" spans="1:29" s="2" customFormat="1" ht="132" customHeight="1" x14ac:dyDescent="0.25">
      <c r="B5" s="7">
        <v>1</v>
      </c>
      <c r="C5" s="7" t="s">
        <v>5</v>
      </c>
      <c r="D5" s="7" t="s">
        <v>4</v>
      </c>
      <c r="E5" s="47" t="s">
        <v>14</v>
      </c>
      <c r="F5" s="7" t="s">
        <v>12</v>
      </c>
      <c r="G5" s="7" t="s">
        <v>83</v>
      </c>
      <c r="H5" s="7" t="s">
        <v>75</v>
      </c>
      <c r="I5" s="7">
        <v>1</v>
      </c>
      <c r="J5" s="7">
        <v>3</v>
      </c>
      <c r="K5" s="7">
        <f t="shared" ref="K5:K11" si="0">I5+J5</f>
        <v>4</v>
      </c>
      <c r="L5" s="7" t="str">
        <f t="shared" ref="L5:L11" si="1">IF(K5&gt;=8,"Riesgo Extremo",IF(6=K5,"Riesgo Alto",IF(7=K5,"Riesgo Alto",IF(K5=5,"Riesgo Medio",IF(K5&lt;=4,"Riesgo Bajo")))))</f>
        <v>Riesgo Bajo</v>
      </c>
      <c r="M5" s="7" t="s">
        <v>78</v>
      </c>
      <c r="N5" s="7" t="s">
        <v>9</v>
      </c>
      <c r="O5" s="9" t="s">
        <v>113</v>
      </c>
      <c r="P5" s="7">
        <v>1</v>
      </c>
      <c r="Q5" s="7">
        <v>2</v>
      </c>
      <c r="R5" s="7">
        <f t="shared" ref="R5:R7" si="2">P5+Q5</f>
        <v>3</v>
      </c>
      <c r="S5" s="7" t="str">
        <f>IF(R5&gt;=8,"Riesgo Extremo",IF(6=R5,"Riesgo Alto",IF(7=R5,"Riesgo Alto",IF(R5=5,"Riesgo Medio",IF(R5&lt;=4,"Riesgo Bajo")))))</f>
        <v>Riesgo Bajo</v>
      </c>
      <c r="T5" s="7" t="s">
        <v>76</v>
      </c>
      <c r="U5" s="7" t="s">
        <v>13</v>
      </c>
      <c r="V5" s="7" t="s">
        <v>90</v>
      </c>
      <c r="W5" s="7" t="s">
        <v>6</v>
      </c>
    </row>
    <row r="6" spans="1:29" s="2" customFormat="1" ht="174.75" customHeight="1" x14ac:dyDescent="0.25">
      <c r="B6" s="7">
        <v>2</v>
      </c>
      <c r="C6" s="7" t="s">
        <v>17</v>
      </c>
      <c r="D6" s="7" t="s">
        <v>4</v>
      </c>
      <c r="E6" s="47" t="s">
        <v>14</v>
      </c>
      <c r="F6" s="7" t="s">
        <v>12</v>
      </c>
      <c r="G6" s="7" t="s">
        <v>74</v>
      </c>
      <c r="H6" s="7" t="s">
        <v>77</v>
      </c>
      <c r="I6" s="7">
        <v>3</v>
      </c>
      <c r="J6" s="7">
        <v>2</v>
      </c>
      <c r="K6" s="7">
        <f t="shared" si="0"/>
        <v>5</v>
      </c>
      <c r="L6" s="7" t="str">
        <f t="shared" si="1"/>
        <v>Riesgo Medio</v>
      </c>
      <c r="M6" s="7" t="s">
        <v>78</v>
      </c>
      <c r="N6" s="7" t="s">
        <v>9</v>
      </c>
      <c r="O6" s="9" t="s">
        <v>84</v>
      </c>
      <c r="P6" s="7">
        <v>1</v>
      </c>
      <c r="Q6" s="7">
        <v>2</v>
      </c>
      <c r="R6" s="7">
        <f t="shared" si="2"/>
        <v>3</v>
      </c>
      <c r="S6" s="7" t="str">
        <f>IF(R6&gt;=8,"Riesgo Extremo",IF(6=R6,"Riesgo Alto",IF(7=R6,"Riesgo Alto",IF(R6=5,"Riesgo Medio",IF(R6&lt;=4,"Riesgo Bajo")))))</f>
        <v>Riesgo Bajo</v>
      </c>
      <c r="T6" s="7" t="s">
        <v>0</v>
      </c>
      <c r="U6" s="7" t="s">
        <v>13</v>
      </c>
      <c r="V6" s="7" t="s">
        <v>80</v>
      </c>
      <c r="W6" s="7" t="s">
        <v>6</v>
      </c>
    </row>
    <row r="7" spans="1:29" s="2" customFormat="1" ht="147" customHeight="1" x14ac:dyDescent="0.25">
      <c r="B7" s="7">
        <v>3</v>
      </c>
      <c r="C7" s="7" t="s">
        <v>17</v>
      </c>
      <c r="D7" s="7" t="s">
        <v>4</v>
      </c>
      <c r="E7" s="47" t="s">
        <v>14</v>
      </c>
      <c r="F7" s="7" t="s">
        <v>12</v>
      </c>
      <c r="G7" s="7" t="s">
        <v>16</v>
      </c>
      <c r="H7" s="7" t="s">
        <v>15</v>
      </c>
      <c r="I7" s="7">
        <v>1</v>
      </c>
      <c r="J7" s="7">
        <v>4</v>
      </c>
      <c r="K7" s="7">
        <f t="shared" si="0"/>
        <v>5</v>
      </c>
      <c r="L7" s="7" t="str">
        <f t="shared" si="1"/>
        <v>Riesgo Medio</v>
      </c>
      <c r="M7" s="7" t="s">
        <v>88</v>
      </c>
      <c r="N7" s="7" t="s">
        <v>9</v>
      </c>
      <c r="O7" s="44" t="s">
        <v>86</v>
      </c>
      <c r="P7" s="7">
        <v>1</v>
      </c>
      <c r="Q7" s="7">
        <v>3</v>
      </c>
      <c r="R7" s="7">
        <f t="shared" si="2"/>
        <v>4</v>
      </c>
      <c r="S7" s="7" t="str">
        <f t="shared" ref="S7:S11" si="3">IF(R7&gt;=8,"Riesgo Extremo",IF(6=R7,"Riesgo Alto",IF(7=R7,"Riesgo Alto",IF(R7=5,"Riesgo Medio",IF(R7&lt;=4,"Riesgo Bajo")))))</f>
        <v>Riesgo Bajo</v>
      </c>
      <c r="T7" s="7" t="s">
        <v>0</v>
      </c>
      <c r="U7" s="7" t="s">
        <v>82</v>
      </c>
      <c r="V7" s="7" t="s">
        <v>81</v>
      </c>
      <c r="W7" s="7" t="s">
        <v>85</v>
      </c>
    </row>
    <row r="8" spans="1:29" s="2" customFormat="1" ht="162.75" customHeight="1" x14ac:dyDescent="0.25">
      <c r="B8" s="7">
        <v>4</v>
      </c>
      <c r="C8" s="7" t="s">
        <v>5</v>
      </c>
      <c r="D8" s="7" t="s">
        <v>4</v>
      </c>
      <c r="E8" s="48" t="s">
        <v>99</v>
      </c>
      <c r="F8" s="7" t="s">
        <v>12</v>
      </c>
      <c r="G8" s="7" t="s">
        <v>95</v>
      </c>
      <c r="H8" s="7" t="s">
        <v>96</v>
      </c>
      <c r="I8" s="7">
        <v>1</v>
      </c>
      <c r="J8" s="7">
        <v>5</v>
      </c>
      <c r="K8" s="7">
        <f t="shared" si="0"/>
        <v>6</v>
      </c>
      <c r="L8" s="7" t="str">
        <f t="shared" si="1"/>
        <v>Riesgo Alto</v>
      </c>
      <c r="M8" s="7" t="s">
        <v>87</v>
      </c>
      <c r="N8" s="7" t="s">
        <v>1</v>
      </c>
      <c r="O8" s="9" t="s">
        <v>97</v>
      </c>
      <c r="P8" s="7">
        <v>1</v>
      </c>
      <c r="Q8" s="7">
        <v>1</v>
      </c>
      <c r="R8" s="7">
        <f t="shared" ref="R8" si="4">P8+Q8</f>
        <v>2</v>
      </c>
      <c r="S8" s="7" t="str">
        <f t="shared" si="3"/>
        <v>Riesgo Bajo</v>
      </c>
      <c r="T8" s="7" t="s">
        <v>0</v>
      </c>
      <c r="U8" s="7" t="s">
        <v>91</v>
      </c>
      <c r="V8" s="7" t="s">
        <v>98</v>
      </c>
      <c r="W8" s="7" t="s">
        <v>85</v>
      </c>
    </row>
    <row r="9" spans="1:29" s="2" customFormat="1" ht="93" customHeight="1" x14ac:dyDescent="0.25">
      <c r="B9" s="7">
        <v>5</v>
      </c>
      <c r="C9" s="6" t="s">
        <v>5</v>
      </c>
      <c r="D9" s="6" t="s">
        <v>4</v>
      </c>
      <c r="E9" s="48" t="s">
        <v>3</v>
      </c>
      <c r="F9" s="6" t="s">
        <v>2</v>
      </c>
      <c r="G9" s="7" t="s">
        <v>100</v>
      </c>
      <c r="H9" s="6" t="s">
        <v>117</v>
      </c>
      <c r="I9" s="6">
        <v>3</v>
      </c>
      <c r="J9" s="6">
        <v>2</v>
      </c>
      <c r="K9" s="6">
        <f t="shared" si="0"/>
        <v>5</v>
      </c>
      <c r="L9" s="7" t="str">
        <f t="shared" si="1"/>
        <v>Riesgo Medio</v>
      </c>
      <c r="M9" s="6" t="s">
        <v>101</v>
      </c>
      <c r="N9" s="7" t="s">
        <v>18</v>
      </c>
      <c r="O9" s="8" t="s">
        <v>120</v>
      </c>
      <c r="P9" s="6">
        <v>1</v>
      </c>
      <c r="Q9" s="6">
        <v>2</v>
      </c>
      <c r="R9" s="6">
        <f t="shared" ref="R9:R11" si="5">P9+Q9</f>
        <v>3</v>
      </c>
      <c r="S9" s="7" t="str">
        <f t="shared" si="3"/>
        <v>Riesgo Bajo</v>
      </c>
      <c r="T9" s="6" t="s">
        <v>8</v>
      </c>
      <c r="U9" s="7" t="s">
        <v>7</v>
      </c>
      <c r="V9" s="6" t="s">
        <v>102</v>
      </c>
      <c r="W9" s="6" t="s">
        <v>85</v>
      </c>
    </row>
    <row r="10" spans="1:29" s="2" customFormat="1" ht="147.75" customHeight="1" x14ac:dyDescent="0.25">
      <c r="B10" s="7">
        <v>6</v>
      </c>
      <c r="C10" s="6" t="s">
        <v>5</v>
      </c>
      <c r="D10" s="6" t="s">
        <v>4</v>
      </c>
      <c r="E10" s="48" t="s">
        <v>3</v>
      </c>
      <c r="F10" s="6" t="s">
        <v>2</v>
      </c>
      <c r="G10" s="6" t="s">
        <v>118</v>
      </c>
      <c r="H10" s="6" t="s">
        <v>103</v>
      </c>
      <c r="I10" s="6">
        <v>3</v>
      </c>
      <c r="J10" s="6">
        <v>2</v>
      </c>
      <c r="K10" s="6">
        <f t="shared" si="0"/>
        <v>5</v>
      </c>
      <c r="L10" s="7" t="str">
        <f t="shared" si="1"/>
        <v>Riesgo Medio</v>
      </c>
      <c r="M10" s="6" t="s">
        <v>92</v>
      </c>
      <c r="N10" s="7" t="s">
        <v>1</v>
      </c>
      <c r="O10" s="8" t="s">
        <v>104</v>
      </c>
      <c r="P10" s="6">
        <v>1</v>
      </c>
      <c r="Q10" s="6">
        <v>1</v>
      </c>
      <c r="R10" s="6">
        <f t="shared" si="5"/>
        <v>2</v>
      </c>
      <c r="S10" s="7" t="str">
        <f t="shared" si="3"/>
        <v>Riesgo Bajo</v>
      </c>
      <c r="T10" s="6" t="s">
        <v>93</v>
      </c>
      <c r="U10" s="7" t="s">
        <v>94</v>
      </c>
      <c r="V10" s="6" t="s">
        <v>79</v>
      </c>
      <c r="W10" s="6" t="s">
        <v>85</v>
      </c>
    </row>
    <row r="11" spans="1:29" s="2" customFormat="1" ht="147.75" customHeight="1" x14ac:dyDescent="0.25">
      <c r="B11" s="7">
        <v>7</v>
      </c>
      <c r="C11" s="6" t="s">
        <v>5</v>
      </c>
      <c r="D11" s="6" t="s">
        <v>4</v>
      </c>
      <c r="E11" s="48" t="s">
        <v>3</v>
      </c>
      <c r="F11" s="6" t="s">
        <v>2</v>
      </c>
      <c r="G11" s="6" t="s">
        <v>105</v>
      </c>
      <c r="H11" s="6" t="s">
        <v>115</v>
      </c>
      <c r="I11" s="6">
        <v>3</v>
      </c>
      <c r="J11" s="6">
        <v>3</v>
      </c>
      <c r="K11" s="6">
        <f t="shared" si="0"/>
        <v>6</v>
      </c>
      <c r="L11" s="7" t="str">
        <f t="shared" si="1"/>
        <v>Riesgo Alto</v>
      </c>
      <c r="M11" s="6" t="s">
        <v>78</v>
      </c>
      <c r="N11" s="7" t="s">
        <v>9</v>
      </c>
      <c r="O11" s="8" t="s">
        <v>106</v>
      </c>
      <c r="P11" s="6">
        <v>1</v>
      </c>
      <c r="Q11" s="6">
        <v>2</v>
      </c>
      <c r="R11" s="6">
        <f t="shared" si="5"/>
        <v>3</v>
      </c>
      <c r="S11" s="7" t="str">
        <f t="shared" si="3"/>
        <v>Riesgo Bajo</v>
      </c>
      <c r="T11" s="6" t="s">
        <v>93</v>
      </c>
      <c r="U11" s="7" t="s">
        <v>94</v>
      </c>
      <c r="V11" s="6" t="s">
        <v>107</v>
      </c>
      <c r="W11" s="6" t="s">
        <v>85</v>
      </c>
    </row>
    <row r="12" spans="1:29" s="5" customFormat="1" ht="136.5" customHeight="1" x14ac:dyDescent="0.25">
      <c r="B12" s="7">
        <v>8</v>
      </c>
      <c r="C12" s="6" t="s">
        <v>5</v>
      </c>
      <c r="D12" s="6" t="s">
        <v>4</v>
      </c>
      <c r="E12" s="48" t="s">
        <v>3</v>
      </c>
      <c r="F12" s="6" t="s">
        <v>2</v>
      </c>
      <c r="G12" s="6" t="s">
        <v>108</v>
      </c>
      <c r="H12" s="6" t="s">
        <v>119</v>
      </c>
      <c r="I12" s="6">
        <v>2</v>
      </c>
      <c r="J12" s="6">
        <v>3</v>
      </c>
      <c r="K12" s="6">
        <f t="shared" ref="K12" si="6">I12+J12</f>
        <v>5</v>
      </c>
      <c r="L12" s="7" t="str">
        <f t="shared" ref="L12" si="7">IF(K12&gt;=8,"Riesgo Extremo",IF(6=K12,"Riesgo Alto",IF(7=K12,"Riesgo Alto",IF(K12=5,"Riesgo Medio",IF(K12&lt;=4,"Riesgo Bajo")))))</f>
        <v>Riesgo Medio</v>
      </c>
      <c r="M12" s="6" t="s">
        <v>78</v>
      </c>
      <c r="N12" s="7" t="s">
        <v>9</v>
      </c>
      <c r="O12" s="8" t="s">
        <v>109</v>
      </c>
      <c r="P12" s="6">
        <v>2</v>
      </c>
      <c r="Q12" s="6">
        <v>2</v>
      </c>
      <c r="R12" s="6">
        <f t="shared" ref="R12" si="8">P12+Q12</f>
        <v>4</v>
      </c>
      <c r="S12" s="7" t="str">
        <f t="shared" ref="S12" si="9">IF(R12&gt;=8,"Riesgo Extremo",IF(6=R12,"Riesgo Alto",IF(7=R12,"Riesgo Alto",IF(R12=5,"Riesgo Medio",IF(R12&lt;=4,"Riesgo Bajo")))))</f>
        <v>Riesgo Bajo</v>
      </c>
      <c r="T12" s="6" t="s">
        <v>93</v>
      </c>
      <c r="U12" s="7" t="s">
        <v>94</v>
      </c>
      <c r="V12" s="6" t="s">
        <v>79</v>
      </c>
      <c r="W12" s="6" t="s">
        <v>85</v>
      </c>
    </row>
    <row r="13" spans="1:29" s="2" customFormat="1" ht="98.25" customHeight="1" x14ac:dyDescent="0.25">
      <c r="B13" s="7">
        <v>9</v>
      </c>
      <c r="C13" s="6" t="s">
        <v>5</v>
      </c>
      <c r="D13" s="6" t="s">
        <v>4</v>
      </c>
      <c r="E13" s="48" t="s">
        <v>3</v>
      </c>
      <c r="F13" s="6" t="s">
        <v>2</v>
      </c>
      <c r="G13" s="6" t="s">
        <v>112</v>
      </c>
      <c r="H13" s="6" t="s">
        <v>110</v>
      </c>
      <c r="I13" s="6">
        <v>3</v>
      </c>
      <c r="J13" s="6">
        <v>4</v>
      </c>
      <c r="K13" s="6">
        <f t="shared" ref="K13" si="10">I13+J13</f>
        <v>7</v>
      </c>
      <c r="L13" s="7" t="str">
        <f t="shared" ref="L13" si="11">IF(K13&gt;=8,"Riesgo Extremo",IF(6=K13,"Riesgo Alto",IF(7=K13,"Riesgo Alto",IF(K13=5,"Riesgo Medio",IF(K13&lt;=4,"Riesgo Bajo")))))</f>
        <v>Riesgo Alto</v>
      </c>
      <c r="M13" s="6" t="s">
        <v>78</v>
      </c>
      <c r="N13" s="7" t="s">
        <v>9</v>
      </c>
      <c r="O13" s="8" t="s">
        <v>111</v>
      </c>
      <c r="P13" s="6">
        <v>3</v>
      </c>
      <c r="Q13" s="6">
        <v>2</v>
      </c>
      <c r="R13" s="6">
        <f t="shared" ref="R13" si="12">P13+Q13</f>
        <v>5</v>
      </c>
      <c r="S13" s="7" t="str">
        <f t="shared" ref="S13" si="13">IF(R13&gt;=8,"Riesgo Extremo",IF(6=R13,"Riesgo Alto",IF(7=R13,"Riesgo Alto",IF(R13=5,"Riesgo Medio",IF(R13&lt;=4,"Riesgo Bajo")))))</f>
        <v>Riesgo Medio</v>
      </c>
      <c r="T13" s="6" t="s">
        <v>93</v>
      </c>
      <c r="U13" s="7" t="s">
        <v>94</v>
      </c>
      <c r="V13" s="6" t="s">
        <v>79</v>
      </c>
      <c r="W13" s="6" t="s">
        <v>85</v>
      </c>
    </row>
    <row r="14" spans="1:29" s="2" customFormat="1" x14ac:dyDescent="0.25">
      <c r="B14" s="4"/>
      <c r="C14" s="4"/>
      <c r="D14" s="4"/>
      <c r="E14" s="4"/>
      <c r="F14" s="4"/>
      <c r="G14" s="4"/>
      <c r="H14" s="4"/>
      <c r="I14" s="4"/>
      <c r="J14" s="4"/>
      <c r="K14" s="4"/>
      <c r="L14" s="4"/>
      <c r="M14" s="4"/>
      <c r="N14" s="4"/>
      <c r="P14" s="4"/>
      <c r="Q14" s="4"/>
      <c r="T14" s="4"/>
      <c r="U14" s="4"/>
      <c r="V14" s="4"/>
      <c r="W14" s="4"/>
    </row>
    <row r="15" spans="1:29" s="2" customFormat="1" x14ac:dyDescent="0.25">
      <c r="B15" s="4"/>
      <c r="C15" s="4"/>
      <c r="D15" s="4"/>
      <c r="E15" s="4"/>
      <c r="F15" s="4"/>
      <c r="G15" s="4"/>
      <c r="H15" s="4"/>
      <c r="I15" s="4"/>
      <c r="J15" s="4"/>
      <c r="K15" s="4"/>
      <c r="L15" s="4"/>
      <c r="M15" s="4"/>
      <c r="N15" s="4"/>
      <c r="P15" s="4"/>
      <c r="Q15" s="4"/>
      <c r="T15" s="4"/>
      <c r="U15" s="4"/>
      <c r="V15" s="4"/>
      <c r="W15" s="4"/>
    </row>
    <row r="16" spans="1:29" s="2" customFormat="1" x14ac:dyDescent="0.25">
      <c r="B16" s="4"/>
      <c r="C16" s="4"/>
      <c r="D16" s="4"/>
      <c r="E16" s="4"/>
      <c r="F16" s="4"/>
      <c r="G16" s="4"/>
      <c r="H16" s="4"/>
      <c r="I16" s="4"/>
      <c r="J16" s="4"/>
      <c r="K16" s="4"/>
      <c r="L16" s="4"/>
      <c r="M16" s="4"/>
      <c r="N16" s="4"/>
      <c r="P16" s="4"/>
      <c r="Q16" s="4"/>
      <c r="T16" s="4"/>
      <c r="U16" s="4"/>
      <c r="V16" s="4"/>
      <c r="W16" s="4"/>
    </row>
    <row r="17" spans="2:23" s="2" customFormat="1" x14ac:dyDescent="0.25">
      <c r="B17" s="4"/>
      <c r="C17" s="4"/>
      <c r="D17" s="4"/>
      <c r="E17" s="4"/>
      <c r="F17" s="4"/>
      <c r="G17" s="4"/>
      <c r="H17" s="4"/>
      <c r="I17" s="4"/>
      <c r="J17" s="4"/>
      <c r="K17" s="4"/>
      <c r="L17" s="4"/>
      <c r="M17" s="4"/>
      <c r="N17" s="4"/>
      <c r="P17" s="4"/>
      <c r="Q17" s="4"/>
      <c r="T17" s="4"/>
      <c r="U17" s="4"/>
      <c r="V17" s="4"/>
      <c r="W17" s="4"/>
    </row>
    <row r="18" spans="2:23" s="2" customFormat="1" x14ac:dyDescent="0.25">
      <c r="B18" s="4"/>
      <c r="C18" s="4"/>
      <c r="D18" s="4"/>
      <c r="E18" s="4"/>
      <c r="F18" s="4"/>
      <c r="G18" s="4"/>
      <c r="H18" s="4"/>
      <c r="I18" s="4"/>
      <c r="J18" s="4"/>
      <c r="K18" s="4"/>
      <c r="L18" s="4"/>
      <c r="M18" s="4"/>
      <c r="N18" s="4"/>
      <c r="P18" s="4"/>
      <c r="Q18" s="4"/>
      <c r="T18" s="4"/>
      <c r="U18" s="4"/>
      <c r="V18" s="4"/>
      <c r="W18" s="4"/>
    </row>
    <row r="19" spans="2:23" s="2" customFormat="1" x14ac:dyDescent="0.25">
      <c r="B19" s="4"/>
      <c r="C19" s="4"/>
      <c r="D19" s="4"/>
      <c r="E19" s="4"/>
      <c r="F19" s="4"/>
      <c r="G19" s="4"/>
      <c r="H19" s="4"/>
      <c r="I19" s="4"/>
      <c r="J19" s="4"/>
      <c r="K19" s="4"/>
      <c r="L19" s="4"/>
      <c r="M19" s="4"/>
      <c r="N19" s="4"/>
      <c r="P19" s="4"/>
      <c r="Q19" s="4"/>
      <c r="T19" s="4"/>
      <c r="U19" s="4"/>
      <c r="V19" s="4"/>
      <c r="W19" s="4"/>
    </row>
    <row r="20" spans="2:23" s="2" customFormat="1" x14ac:dyDescent="0.25">
      <c r="B20" s="4"/>
      <c r="C20" s="4"/>
      <c r="D20" s="4"/>
      <c r="E20" s="4"/>
      <c r="F20" s="4"/>
      <c r="G20" s="4"/>
      <c r="H20" s="4"/>
      <c r="I20" s="4"/>
      <c r="J20" s="4"/>
      <c r="K20" s="4"/>
      <c r="L20" s="4"/>
      <c r="M20" s="4"/>
      <c r="N20" s="4"/>
      <c r="P20" s="4"/>
      <c r="Q20" s="4"/>
      <c r="T20" s="4"/>
      <c r="U20" s="4"/>
      <c r="V20" s="4"/>
      <c r="W20" s="4"/>
    </row>
    <row r="21" spans="2:23" s="2" customFormat="1" x14ac:dyDescent="0.25">
      <c r="B21" s="4"/>
      <c r="C21" s="4"/>
      <c r="D21" s="4"/>
      <c r="E21" s="4"/>
      <c r="F21" s="4"/>
      <c r="G21" s="4"/>
      <c r="H21" s="4"/>
      <c r="I21" s="4"/>
      <c r="J21" s="4"/>
      <c r="K21" s="4"/>
      <c r="L21" s="4"/>
      <c r="M21" s="4"/>
      <c r="N21" s="4"/>
      <c r="P21" s="4"/>
      <c r="Q21" s="4"/>
      <c r="T21" s="4"/>
      <c r="U21" s="4"/>
      <c r="V21" s="4"/>
      <c r="W21" s="4"/>
    </row>
    <row r="22" spans="2:23" s="2" customFormat="1" x14ac:dyDescent="0.25">
      <c r="B22" s="4"/>
      <c r="C22" s="4"/>
      <c r="D22" s="4"/>
      <c r="E22" s="4"/>
      <c r="F22" s="4"/>
      <c r="G22" s="4"/>
      <c r="H22" s="4"/>
      <c r="I22" s="4"/>
      <c r="J22" s="4"/>
      <c r="K22" s="4"/>
      <c r="L22" s="4"/>
      <c r="M22" s="4"/>
      <c r="N22" s="4"/>
      <c r="P22" s="4"/>
      <c r="Q22" s="4"/>
      <c r="T22" s="4"/>
      <c r="U22" s="4"/>
      <c r="V22" s="4"/>
      <c r="W22" s="4"/>
    </row>
    <row r="23" spans="2:23" s="2" customFormat="1" x14ac:dyDescent="0.25">
      <c r="B23" s="4"/>
      <c r="C23" s="4"/>
      <c r="D23" s="4"/>
      <c r="E23" s="4"/>
      <c r="F23" s="4"/>
      <c r="G23" s="4"/>
      <c r="H23" s="4"/>
      <c r="I23" s="4"/>
      <c r="J23" s="4"/>
      <c r="K23" s="4"/>
      <c r="L23" s="4"/>
      <c r="M23" s="4"/>
      <c r="N23" s="4"/>
      <c r="P23" s="4"/>
      <c r="Q23" s="4"/>
      <c r="T23" s="4"/>
      <c r="U23" s="4"/>
      <c r="V23" s="4"/>
      <c r="W23" s="4"/>
    </row>
    <row r="24" spans="2:23" s="2" customFormat="1" x14ac:dyDescent="0.25">
      <c r="B24" s="4"/>
      <c r="C24" s="4"/>
      <c r="D24" s="4"/>
      <c r="E24" s="4"/>
      <c r="F24" s="4"/>
      <c r="G24" s="4"/>
      <c r="H24" s="4"/>
      <c r="I24" s="4"/>
      <c r="J24" s="4"/>
      <c r="K24" s="4"/>
      <c r="L24" s="4"/>
      <c r="M24" s="4"/>
      <c r="N24" s="4"/>
      <c r="P24" s="4"/>
      <c r="Q24" s="4"/>
      <c r="T24" s="4"/>
      <c r="U24" s="4"/>
      <c r="V24" s="4"/>
      <c r="W24" s="4"/>
    </row>
    <row r="25" spans="2:23" s="2" customFormat="1" x14ac:dyDescent="0.25">
      <c r="B25" s="4"/>
      <c r="C25" s="4"/>
      <c r="D25" s="4"/>
      <c r="E25" s="4"/>
      <c r="F25" s="4"/>
      <c r="G25" s="4"/>
      <c r="H25" s="4"/>
      <c r="I25" s="4"/>
      <c r="J25" s="4"/>
      <c r="K25" s="4"/>
      <c r="L25" s="4"/>
      <c r="M25" s="4"/>
      <c r="N25" s="4"/>
      <c r="P25" s="4"/>
      <c r="Q25" s="4"/>
      <c r="T25" s="4"/>
      <c r="U25" s="4"/>
      <c r="V25" s="4"/>
      <c r="W25" s="4"/>
    </row>
    <row r="26" spans="2:23" s="2" customFormat="1" x14ac:dyDescent="0.25">
      <c r="B26" s="4"/>
      <c r="C26" s="4"/>
      <c r="D26" s="4"/>
      <c r="E26" s="4"/>
      <c r="F26" s="4"/>
      <c r="G26" s="4"/>
      <c r="H26" s="4"/>
      <c r="I26" s="4"/>
      <c r="J26" s="4"/>
      <c r="K26" s="4"/>
      <c r="L26" s="4"/>
      <c r="M26" s="4"/>
      <c r="N26" s="4"/>
      <c r="P26" s="4"/>
      <c r="Q26" s="4"/>
      <c r="T26" s="4"/>
      <c r="U26" s="4"/>
      <c r="V26" s="4"/>
      <c r="W26" s="4"/>
    </row>
    <row r="27" spans="2:23" s="2" customFormat="1" x14ac:dyDescent="0.25">
      <c r="B27" s="49" t="s">
        <v>89</v>
      </c>
      <c r="C27" s="49"/>
      <c r="D27" s="49"/>
      <c r="E27" s="49"/>
      <c r="F27" s="49"/>
      <c r="G27" s="49"/>
      <c r="H27" s="49"/>
      <c r="I27" s="49"/>
      <c r="J27" s="49"/>
      <c r="K27" s="4"/>
      <c r="L27" s="4"/>
      <c r="M27" s="4"/>
      <c r="N27" s="4"/>
      <c r="P27" s="4"/>
      <c r="Q27" s="4"/>
      <c r="T27" s="4"/>
      <c r="U27" s="4"/>
      <c r="V27" s="4"/>
      <c r="W27" s="4"/>
    </row>
    <row r="28" spans="2:23" s="2" customFormat="1" x14ac:dyDescent="0.25">
      <c r="B28" s="4"/>
      <c r="C28" s="4"/>
      <c r="D28" s="4"/>
      <c r="E28" s="4"/>
      <c r="F28" s="4"/>
      <c r="G28" s="4"/>
      <c r="H28" s="4"/>
      <c r="I28" s="4"/>
      <c r="J28" s="4"/>
      <c r="K28" s="4"/>
      <c r="L28" s="4"/>
      <c r="M28" s="4"/>
      <c r="N28" s="4"/>
      <c r="P28" s="4"/>
      <c r="Q28" s="4"/>
      <c r="T28" s="4"/>
      <c r="U28" s="4"/>
      <c r="V28" s="4"/>
      <c r="W28" s="4"/>
    </row>
    <row r="29" spans="2:23" s="2" customFormat="1" x14ac:dyDescent="0.25">
      <c r="B29" s="4"/>
      <c r="C29" s="4"/>
      <c r="D29" s="4"/>
      <c r="E29" s="4"/>
      <c r="F29" s="4"/>
      <c r="G29" s="4"/>
      <c r="H29" s="4"/>
      <c r="I29" s="4"/>
      <c r="J29" s="4"/>
      <c r="K29" s="4"/>
      <c r="L29" s="4"/>
      <c r="M29" s="4"/>
      <c r="N29" s="4"/>
      <c r="P29" s="4"/>
      <c r="Q29" s="4"/>
      <c r="T29" s="4"/>
      <c r="U29" s="4"/>
      <c r="V29" s="4"/>
      <c r="W29" s="4"/>
    </row>
    <row r="30" spans="2:23" s="2" customFormat="1" x14ac:dyDescent="0.25">
      <c r="B30" s="4"/>
      <c r="C30" s="4"/>
      <c r="D30" s="4"/>
      <c r="E30" s="4"/>
      <c r="F30" s="4"/>
      <c r="G30" s="4"/>
      <c r="H30" s="4"/>
      <c r="I30" s="4"/>
      <c r="J30" s="4"/>
      <c r="K30" s="4"/>
      <c r="L30" s="4"/>
      <c r="M30" s="4"/>
      <c r="N30" s="4"/>
      <c r="P30" s="4"/>
      <c r="Q30" s="4"/>
      <c r="T30" s="4"/>
      <c r="U30" s="4"/>
      <c r="V30" s="4"/>
      <c r="W30" s="4"/>
    </row>
    <row r="31" spans="2:23" s="2" customFormat="1" x14ac:dyDescent="0.25">
      <c r="B31" s="4"/>
      <c r="C31" s="4"/>
      <c r="D31" s="4"/>
      <c r="E31" s="4"/>
      <c r="F31" s="4"/>
      <c r="G31" s="4"/>
      <c r="H31" s="4"/>
      <c r="I31" s="4"/>
      <c r="J31" s="4"/>
      <c r="K31" s="4"/>
      <c r="L31" s="4"/>
      <c r="M31" s="4"/>
      <c r="N31" s="4"/>
      <c r="P31" s="4"/>
      <c r="Q31" s="4"/>
      <c r="T31" s="4"/>
      <c r="U31" s="4"/>
      <c r="V31" s="4"/>
      <c r="W31" s="4"/>
    </row>
    <row r="32" spans="2:23" s="2" customFormat="1" x14ac:dyDescent="0.25">
      <c r="K32" s="4"/>
      <c r="L32" s="4"/>
      <c r="M32" s="4"/>
      <c r="N32" s="4"/>
      <c r="P32" s="4"/>
      <c r="Q32" s="4"/>
      <c r="T32" s="4"/>
      <c r="U32" s="4"/>
      <c r="V32" s="4"/>
      <c r="W32" s="4"/>
    </row>
    <row r="33" spans="2:23" s="2" customFormat="1" x14ac:dyDescent="0.25">
      <c r="B33" s="4"/>
      <c r="C33" s="4"/>
      <c r="D33" s="4"/>
      <c r="E33" s="4"/>
      <c r="F33" s="4"/>
      <c r="G33" s="4"/>
      <c r="H33" s="4"/>
      <c r="I33" s="4"/>
      <c r="J33" s="4"/>
      <c r="K33" s="4"/>
      <c r="L33" s="4"/>
      <c r="M33" s="4"/>
      <c r="N33" s="4"/>
      <c r="P33" s="4"/>
      <c r="Q33" s="4"/>
      <c r="T33" s="4"/>
      <c r="U33" s="4"/>
      <c r="V33" s="4"/>
      <c r="W33" s="4"/>
    </row>
    <row r="34" spans="2:23" s="2" customFormat="1" x14ac:dyDescent="0.25">
      <c r="B34" s="4"/>
      <c r="C34" s="4"/>
      <c r="D34" s="4"/>
      <c r="E34" s="4"/>
      <c r="F34" s="4"/>
      <c r="G34" s="4"/>
      <c r="H34" s="4"/>
      <c r="I34" s="4"/>
      <c r="J34" s="4"/>
      <c r="K34" s="4"/>
      <c r="L34" s="4"/>
      <c r="M34" s="4"/>
      <c r="N34" s="4"/>
      <c r="P34" s="4"/>
      <c r="Q34" s="4"/>
      <c r="T34" s="4"/>
      <c r="U34" s="4"/>
      <c r="V34" s="4"/>
      <c r="W34" s="4"/>
    </row>
    <row r="35" spans="2:23" s="2" customFormat="1" x14ac:dyDescent="0.25">
      <c r="B35" s="4"/>
      <c r="C35" s="4"/>
      <c r="D35" s="4"/>
      <c r="E35" s="4"/>
      <c r="F35" s="4"/>
      <c r="G35" s="4"/>
      <c r="H35" s="4"/>
      <c r="I35" s="4"/>
      <c r="J35" s="4"/>
      <c r="K35" s="4"/>
      <c r="L35" s="4"/>
      <c r="M35" s="4"/>
      <c r="N35" s="4"/>
      <c r="P35" s="4"/>
      <c r="Q35" s="4"/>
      <c r="T35" s="4"/>
      <c r="U35" s="4"/>
      <c r="V35" s="4"/>
      <c r="W35" s="4"/>
    </row>
    <row r="36" spans="2:23" s="2" customFormat="1" x14ac:dyDescent="0.25">
      <c r="B36" s="4"/>
      <c r="C36" s="4"/>
      <c r="D36" s="4"/>
      <c r="E36" s="4"/>
      <c r="F36" s="4"/>
      <c r="G36" s="4"/>
      <c r="H36" s="4"/>
      <c r="I36" s="4"/>
      <c r="J36" s="4"/>
      <c r="K36" s="4"/>
      <c r="L36" s="4"/>
      <c r="M36" s="4"/>
      <c r="N36" s="4"/>
      <c r="P36" s="4"/>
      <c r="Q36" s="4"/>
      <c r="T36" s="4"/>
      <c r="U36" s="4"/>
      <c r="V36" s="4"/>
      <c r="W36" s="4"/>
    </row>
    <row r="37" spans="2:23" s="2" customFormat="1" x14ac:dyDescent="0.25">
      <c r="B37" s="4"/>
      <c r="C37" s="4"/>
      <c r="D37" s="4"/>
      <c r="E37" s="4"/>
      <c r="F37" s="4"/>
      <c r="G37" s="4"/>
      <c r="H37" s="4"/>
      <c r="I37" s="4"/>
      <c r="J37" s="4"/>
      <c r="K37" s="4"/>
      <c r="L37" s="4"/>
      <c r="M37" s="4"/>
      <c r="N37" s="4"/>
      <c r="P37" s="4"/>
      <c r="Q37" s="4"/>
      <c r="T37" s="4"/>
      <c r="U37" s="4"/>
      <c r="V37" s="4"/>
      <c r="W37" s="4"/>
    </row>
    <row r="38" spans="2:23" s="2" customFormat="1" x14ac:dyDescent="0.25">
      <c r="B38" s="3"/>
      <c r="C38" s="3"/>
      <c r="D38" s="3"/>
      <c r="E38" s="3"/>
      <c r="F38" s="3"/>
      <c r="G38" s="3"/>
      <c r="H38" s="3"/>
      <c r="I38" s="3"/>
      <c r="J38" s="3"/>
      <c r="K38" s="3"/>
      <c r="L38" s="3"/>
      <c r="M38" s="3"/>
      <c r="N38" s="3"/>
      <c r="O38" s="1"/>
      <c r="P38" s="3"/>
      <c r="Q38" s="3"/>
      <c r="R38" s="1"/>
      <c r="S38" s="1"/>
      <c r="T38" s="3"/>
      <c r="U38" s="3"/>
      <c r="V38" s="3"/>
      <c r="W38" s="3"/>
    </row>
  </sheetData>
  <autoFilter ref="A4:AC12"/>
  <mergeCells count="8">
    <mergeCell ref="B27:J27"/>
    <mergeCell ref="B1:W2"/>
    <mergeCell ref="V3:W3"/>
    <mergeCell ref="B3:H3"/>
    <mergeCell ref="I3:M3"/>
    <mergeCell ref="N3:O3"/>
    <mergeCell ref="P3:S3"/>
    <mergeCell ref="T3:U3"/>
  </mergeCells>
  <conditionalFormatting sqref="S9:S13">
    <cfRule type="containsText" dxfId="27" priority="131" operator="containsText" text="Bajo">
      <formula>NOT(ISERROR(SEARCH("Bajo",S9)))</formula>
    </cfRule>
    <cfRule type="containsText" dxfId="26" priority="132" operator="containsText" text="Riesgo Bajo ">
      <formula>NOT(ISERROR(SEARCH("Riesgo Bajo ",S9)))</formula>
    </cfRule>
    <cfRule type="containsText" dxfId="25" priority="133" operator="containsText" text="Riesgo Bajo ">
      <formula>NOT(ISERROR(SEARCH("Riesgo Bajo ",S9)))</formula>
    </cfRule>
    <cfRule type="containsText" dxfId="24" priority="134" operator="containsText" text="Riesgo Medio">
      <formula>NOT(ISERROR(SEARCH("Riesgo Medio",S9)))</formula>
    </cfRule>
    <cfRule type="containsText" dxfId="23" priority="135" operator="containsText" text="Riesgo Alto">
      <formula>NOT(ISERROR(SEARCH("Riesgo Alto",S9)))</formula>
    </cfRule>
    <cfRule type="containsText" dxfId="22" priority="136" operator="containsText" text="Riesgo Alto ">
      <formula>NOT(ISERROR(SEARCH("Riesgo Alto ",S9)))</formula>
    </cfRule>
    <cfRule type="containsText" dxfId="21" priority="137" operator="containsText" text="Riesgo Extremo">
      <formula>NOT(ISERROR(SEARCH("Riesgo Extremo",S9)))</formula>
    </cfRule>
    <cfRule type="colorScale" priority="138">
      <colorScale>
        <cfvo type="num" val="4"/>
        <cfvo type="num" val="6"/>
        <cfvo type="num" val="8"/>
        <color rgb="FF00B050"/>
        <color rgb="FFFFEB84"/>
        <color rgb="FFFF0000"/>
      </colorScale>
    </cfRule>
    <cfRule type="colorScale" priority="139">
      <colorScale>
        <cfvo type="min"/>
        <cfvo type="percentile" val="50"/>
        <cfvo type="max"/>
        <color rgb="FFF8696B"/>
        <color rgb="FFFFEB84"/>
        <color rgb="FF63BE7B"/>
      </colorScale>
    </cfRule>
  </conditionalFormatting>
  <conditionalFormatting sqref="S9:S13">
    <cfRule type="iconSet" priority="140">
      <iconSet iconSet="3Symbols" reverse="1">
        <cfvo type="percent" val="0"/>
        <cfvo type="num" val="5"/>
        <cfvo type="num" val="8"/>
      </iconSet>
    </cfRule>
  </conditionalFormatting>
  <conditionalFormatting sqref="L9:L13">
    <cfRule type="containsText" dxfId="20" priority="253" operator="containsText" text="Bajo">
      <formula>NOT(ISERROR(SEARCH("Bajo",L9)))</formula>
    </cfRule>
    <cfRule type="containsText" dxfId="19" priority="254" operator="containsText" text="Riesgo Bajo ">
      <formula>NOT(ISERROR(SEARCH("Riesgo Bajo ",L9)))</formula>
    </cfRule>
    <cfRule type="containsText" dxfId="18" priority="255" operator="containsText" text="Riesgo Bajo ">
      <formula>NOT(ISERROR(SEARCH("Riesgo Bajo ",L9)))</formula>
    </cfRule>
    <cfRule type="containsText" dxfId="17" priority="256" operator="containsText" text="Riesgo Medio">
      <formula>NOT(ISERROR(SEARCH("Riesgo Medio",L9)))</formula>
    </cfRule>
    <cfRule type="containsText" dxfId="16" priority="257" operator="containsText" text="Riesgo Alto">
      <formula>NOT(ISERROR(SEARCH("Riesgo Alto",L9)))</formula>
    </cfRule>
    <cfRule type="containsText" dxfId="15" priority="258" operator="containsText" text="Riesgo Alto ">
      <formula>NOT(ISERROR(SEARCH("Riesgo Alto ",L9)))</formula>
    </cfRule>
    <cfRule type="containsText" dxfId="14" priority="259" operator="containsText" text="Riesgo Extremo">
      <formula>NOT(ISERROR(SEARCH("Riesgo Extremo",L9)))</formula>
    </cfRule>
    <cfRule type="colorScale" priority="260">
      <colorScale>
        <cfvo type="num" val="4"/>
        <cfvo type="num" val="6"/>
        <cfvo type="num" val="8"/>
        <color rgb="FF00B050"/>
        <color rgb="FFFFEB84"/>
        <color rgb="FFFF0000"/>
      </colorScale>
    </cfRule>
    <cfRule type="colorScale" priority="261">
      <colorScale>
        <cfvo type="min"/>
        <cfvo type="percentile" val="50"/>
        <cfvo type="max"/>
        <color rgb="FFF8696B"/>
        <color rgb="FFFFEB84"/>
        <color rgb="FF63BE7B"/>
      </colorScale>
    </cfRule>
  </conditionalFormatting>
  <conditionalFormatting sqref="L9:L13">
    <cfRule type="iconSet" priority="262">
      <iconSet iconSet="3Symbols" reverse="1">
        <cfvo type="percent" val="0"/>
        <cfvo type="num" val="5"/>
        <cfvo type="num" val="8"/>
      </iconSet>
    </cfRule>
  </conditionalFormatting>
  <conditionalFormatting sqref="L5:L8">
    <cfRule type="containsText" dxfId="13" priority="400" operator="containsText" text="Bajo">
      <formula>NOT(ISERROR(SEARCH("Bajo",L5)))</formula>
    </cfRule>
    <cfRule type="containsText" dxfId="12" priority="401" operator="containsText" text="Riesgo Bajo ">
      <formula>NOT(ISERROR(SEARCH("Riesgo Bajo ",L5)))</formula>
    </cfRule>
    <cfRule type="containsText" dxfId="11" priority="402" operator="containsText" text="Riesgo Bajo ">
      <formula>NOT(ISERROR(SEARCH("Riesgo Bajo ",L5)))</formula>
    </cfRule>
    <cfRule type="containsText" dxfId="10" priority="403" operator="containsText" text="Riesgo Medio">
      <formula>NOT(ISERROR(SEARCH("Riesgo Medio",L5)))</formula>
    </cfRule>
    <cfRule type="containsText" dxfId="9" priority="404" operator="containsText" text="Riesgo Alto">
      <formula>NOT(ISERROR(SEARCH("Riesgo Alto",L5)))</formula>
    </cfRule>
    <cfRule type="containsText" dxfId="8" priority="405" operator="containsText" text="Riesgo Alto ">
      <formula>NOT(ISERROR(SEARCH("Riesgo Alto ",L5)))</formula>
    </cfRule>
    <cfRule type="containsText" dxfId="7" priority="406" operator="containsText" text="Riesgo Extremo">
      <formula>NOT(ISERROR(SEARCH("Riesgo Extremo",L5)))</formula>
    </cfRule>
    <cfRule type="colorScale" priority="407">
      <colorScale>
        <cfvo type="num" val="4"/>
        <cfvo type="num" val="6"/>
        <cfvo type="num" val="8"/>
        <color rgb="FF00B050"/>
        <color rgb="FFFFEB84"/>
        <color rgb="FFFF0000"/>
      </colorScale>
    </cfRule>
    <cfRule type="colorScale" priority="408">
      <colorScale>
        <cfvo type="min"/>
        <cfvo type="percentile" val="50"/>
        <cfvo type="max"/>
        <color rgb="FFF8696B"/>
        <color rgb="FFFFEB84"/>
        <color rgb="FF63BE7B"/>
      </colorScale>
    </cfRule>
  </conditionalFormatting>
  <conditionalFormatting sqref="L5:L8">
    <cfRule type="iconSet" priority="409">
      <iconSet iconSet="3Symbols" reverse="1">
        <cfvo type="percent" val="0"/>
        <cfvo type="num" val="5"/>
        <cfvo type="num" val="8"/>
      </iconSet>
    </cfRule>
  </conditionalFormatting>
  <conditionalFormatting sqref="S5:S8">
    <cfRule type="containsText" dxfId="6" priority="410" operator="containsText" text="Bajo">
      <formula>NOT(ISERROR(SEARCH("Bajo",S5)))</formula>
    </cfRule>
    <cfRule type="containsText" dxfId="5" priority="411" operator="containsText" text="Riesgo Bajo ">
      <formula>NOT(ISERROR(SEARCH("Riesgo Bajo ",S5)))</formula>
    </cfRule>
    <cfRule type="containsText" dxfId="4" priority="412" operator="containsText" text="Riesgo Bajo ">
      <formula>NOT(ISERROR(SEARCH("Riesgo Bajo ",S5)))</formula>
    </cfRule>
    <cfRule type="containsText" dxfId="3" priority="413" operator="containsText" text="Riesgo Medio">
      <formula>NOT(ISERROR(SEARCH("Riesgo Medio",S5)))</formula>
    </cfRule>
    <cfRule type="containsText" dxfId="2" priority="414" operator="containsText" text="Riesgo Alto">
      <formula>NOT(ISERROR(SEARCH("Riesgo Alto",S5)))</formula>
    </cfRule>
    <cfRule type="containsText" dxfId="1" priority="415" operator="containsText" text="Riesgo Alto ">
      <formula>NOT(ISERROR(SEARCH("Riesgo Alto ",S5)))</formula>
    </cfRule>
    <cfRule type="containsText" dxfId="0" priority="416" operator="containsText" text="Riesgo Extremo">
      <formula>NOT(ISERROR(SEARCH("Riesgo Extremo",S5)))</formula>
    </cfRule>
    <cfRule type="colorScale" priority="417">
      <colorScale>
        <cfvo type="num" val="4"/>
        <cfvo type="num" val="6"/>
        <cfvo type="num" val="8"/>
        <color rgb="FF00B050"/>
        <color rgb="FFFFEB84"/>
        <color rgb="FFFF0000"/>
      </colorScale>
    </cfRule>
    <cfRule type="colorScale" priority="418">
      <colorScale>
        <cfvo type="min"/>
        <cfvo type="percentile" val="50"/>
        <cfvo type="max"/>
        <color rgb="FFF8696B"/>
        <color rgb="FFFFEB84"/>
        <color rgb="FF63BE7B"/>
      </colorScale>
    </cfRule>
  </conditionalFormatting>
  <conditionalFormatting sqref="S5:S8">
    <cfRule type="iconSet" priority="419">
      <iconSet iconSet="3Symbols" reverse="1">
        <cfvo type="percent" val="0"/>
        <cfvo type="num" val="5"/>
        <cfvo type="num" val="8"/>
      </iconSet>
    </cfRule>
  </conditionalFormatting>
  <printOptions horizontalCentered="1" verticalCentered="1"/>
  <pageMargins left="0.39370078740157483" right="0.39370078740157483" top="0.39370078740157483" bottom="0.39370078740157483" header="0" footer="0"/>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A4" zoomScaleNormal="100" workbookViewId="0">
      <selection activeCell="G10" sqref="G10"/>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16.5703125" bestFit="1"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8" t="s">
        <v>45</v>
      </c>
      <c r="F3" s="58"/>
      <c r="G3" s="58"/>
      <c r="H3" s="58"/>
      <c r="I3" s="58"/>
      <c r="J3" s="58"/>
      <c r="K3" s="19"/>
    </row>
    <row r="4" spans="3:15" x14ac:dyDescent="0.25">
      <c r="C4" s="18"/>
      <c r="D4" s="21"/>
      <c r="E4" s="21"/>
      <c r="F4" s="21"/>
      <c r="G4" s="21"/>
      <c r="H4" s="21"/>
      <c r="I4" s="21"/>
      <c r="J4" s="21"/>
      <c r="K4" s="19"/>
      <c r="M4" s="11" t="s">
        <v>42</v>
      </c>
      <c r="N4" s="11" t="s">
        <v>43</v>
      </c>
      <c r="O4" s="11" t="s">
        <v>44</v>
      </c>
    </row>
    <row r="5" spans="3:15" x14ac:dyDescent="0.25">
      <c r="C5" s="18"/>
      <c r="D5" s="21"/>
      <c r="E5" s="21"/>
      <c r="F5" s="21"/>
      <c r="G5" s="21"/>
      <c r="H5" s="21"/>
      <c r="I5" s="21"/>
      <c r="J5" s="21"/>
      <c r="K5" s="19"/>
      <c r="M5" s="15" t="s">
        <v>63</v>
      </c>
      <c r="N5" s="16">
        <f>J10+J9+J8+I9+I10+H10</f>
        <v>7</v>
      </c>
      <c r="O5" s="17">
        <f>+N5/$N$9</f>
        <v>0.53846153846153844</v>
      </c>
    </row>
    <row r="6" spans="3:15" x14ac:dyDescent="0.25">
      <c r="C6" s="59" t="s">
        <v>47</v>
      </c>
      <c r="D6" s="21"/>
      <c r="E6" s="23" t="s">
        <v>52</v>
      </c>
      <c r="F6" s="32"/>
      <c r="G6" s="32"/>
      <c r="H6" s="32">
        <v>1</v>
      </c>
      <c r="I6" s="33">
        <v>2</v>
      </c>
      <c r="J6" s="34"/>
      <c r="K6" s="19"/>
      <c r="M6" s="20" t="s">
        <v>19</v>
      </c>
      <c r="N6" s="16">
        <f>F10+G9+G10+H8+H9+I7+I8+J7+J6</f>
        <v>1</v>
      </c>
      <c r="O6" s="17">
        <f>+N6/$N$9</f>
        <v>7.6923076923076927E-2</v>
      </c>
    </row>
    <row r="7" spans="3:15" x14ac:dyDescent="0.25">
      <c r="C7" s="59"/>
      <c r="D7" s="21"/>
      <c r="E7" s="23" t="s">
        <v>53</v>
      </c>
      <c r="F7" s="32"/>
      <c r="G7" s="32"/>
      <c r="H7" s="33">
        <v>1</v>
      </c>
      <c r="I7" s="34"/>
      <c r="J7" s="34">
        <v>1</v>
      </c>
      <c r="K7" s="19"/>
      <c r="M7" s="22" t="s">
        <v>62</v>
      </c>
      <c r="N7" s="16">
        <f>I6+H7+G8+F9</f>
        <v>4</v>
      </c>
      <c r="O7" s="17">
        <f>+N7/$N$9</f>
        <v>0.30769230769230771</v>
      </c>
    </row>
    <row r="8" spans="3:15" x14ac:dyDescent="0.25">
      <c r="C8" s="59"/>
      <c r="D8" s="21"/>
      <c r="E8" s="23" t="s">
        <v>54</v>
      </c>
      <c r="F8" s="32"/>
      <c r="G8" s="33">
        <v>1</v>
      </c>
      <c r="H8" s="34"/>
      <c r="I8" s="34"/>
      <c r="J8" s="35">
        <v>1</v>
      </c>
      <c r="K8" s="19"/>
      <c r="M8" s="24" t="s">
        <v>61</v>
      </c>
      <c r="N8" s="16">
        <f>F6+F7+F8+G6+G7+H6</f>
        <v>1</v>
      </c>
      <c r="O8" s="17">
        <f>+N8/$N$9</f>
        <v>7.6923076923076927E-2</v>
      </c>
    </row>
    <row r="9" spans="3:15" x14ac:dyDescent="0.25">
      <c r="C9" s="59"/>
      <c r="D9" s="21"/>
      <c r="E9" s="23" t="s">
        <v>55</v>
      </c>
      <c r="F9" s="33"/>
      <c r="G9" s="34"/>
      <c r="H9" s="34"/>
      <c r="I9" s="35">
        <v>2</v>
      </c>
      <c r="J9" s="35"/>
      <c r="K9" s="19"/>
      <c r="M9" s="26" t="s">
        <v>48</v>
      </c>
      <c r="N9" s="11">
        <f>+SUM(N5:N8)</f>
        <v>13</v>
      </c>
      <c r="O9" s="27">
        <f>+SUM(O5:O8)</f>
        <v>1</v>
      </c>
    </row>
    <row r="10" spans="3:15" x14ac:dyDescent="0.25">
      <c r="C10" s="18"/>
      <c r="D10" s="21"/>
      <c r="E10" s="23" t="s">
        <v>56</v>
      </c>
      <c r="F10" s="34"/>
      <c r="G10" s="34"/>
      <c r="H10" s="35"/>
      <c r="I10" s="35">
        <v>1</v>
      </c>
      <c r="J10" s="35">
        <v>3</v>
      </c>
      <c r="K10" s="19"/>
    </row>
    <row r="11" spans="3:15" x14ac:dyDescent="0.25">
      <c r="C11" s="18"/>
      <c r="D11" s="21"/>
      <c r="E11" s="21"/>
      <c r="F11" s="55" t="s">
        <v>57</v>
      </c>
      <c r="G11" s="55" t="s">
        <v>58</v>
      </c>
      <c r="H11" s="56" t="s">
        <v>46</v>
      </c>
      <c r="I11" s="57" t="s">
        <v>59</v>
      </c>
      <c r="J11" s="55" t="s">
        <v>60</v>
      </c>
      <c r="K11" s="19"/>
    </row>
    <row r="12" spans="3:15" x14ac:dyDescent="0.25">
      <c r="C12" s="18"/>
      <c r="D12" s="21"/>
      <c r="E12" s="21"/>
      <c r="F12" s="55"/>
      <c r="G12" s="55"/>
      <c r="H12" s="56"/>
      <c r="I12" s="57"/>
      <c r="J12" s="55"/>
      <c r="K12" s="19"/>
    </row>
    <row r="13" spans="3:15" x14ac:dyDescent="0.25">
      <c r="C13" s="18"/>
      <c r="D13" s="21"/>
      <c r="E13" s="21"/>
      <c r="F13" s="21"/>
      <c r="G13" s="21"/>
      <c r="H13" s="23" t="s">
        <v>49</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60" t="s">
        <v>50</v>
      </c>
      <c r="D17" s="61"/>
      <c r="E17" s="61"/>
      <c r="F17" s="61"/>
      <c r="G17" s="61"/>
      <c r="H17" s="61"/>
      <c r="I17" s="61"/>
      <c r="J17" s="61"/>
      <c r="K17" s="62"/>
    </row>
    <row r="18" spans="1:15" x14ac:dyDescent="0.25">
      <c r="C18" s="18"/>
      <c r="D18" s="21"/>
      <c r="E18" s="21"/>
      <c r="F18" s="21"/>
      <c r="G18" s="21"/>
      <c r="H18" s="21"/>
      <c r="I18" s="21"/>
      <c r="J18" s="21"/>
      <c r="K18" s="19"/>
      <c r="M18" s="11" t="s">
        <v>51</v>
      </c>
      <c r="N18" s="11" t="s">
        <v>43</v>
      </c>
      <c r="O18" s="11" t="s">
        <v>44</v>
      </c>
    </row>
    <row r="19" spans="1:15" x14ac:dyDescent="0.25">
      <c r="C19" s="18"/>
      <c r="D19" s="21"/>
      <c r="E19" s="21"/>
      <c r="F19" s="21"/>
      <c r="G19" s="21"/>
      <c r="H19" s="21"/>
      <c r="I19" s="21"/>
      <c r="J19" s="21"/>
      <c r="K19" s="19"/>
      <c r="M19" s="15" t="s">
        <v>63</v>
      </c>
      <c r="N19" s="16">
        <f>J24+J23+J22+I23+I24+H24</f>
        <v>3</v>
      </c>
      <c r="O19" s="31">
        <f>N19/$N$23</f>
        <v>0.23076923076923078</v>
      </c>
    </row>
    <row r="20" spans="1:15" x14ac:dyDescent="0.25">
      <c r="C20" s="59" t="s">
        <v>47</v>
      </c>
      <c r="D20" s="21"/>
      <c r="E20" s="23" t="s">
        <v>52</v>
      </c>
      <c r="F20" s="32"/>
      <c r="G20" s="32">
        <v>2</v>
      </c>
      <c r="H20" s="32">
        <v>2</v>
      </c>
      <c r="I20" s="33"/>
      <c r="J20" s="34"/>
      <c r="K20" s="19"/>
      <c r="M20" s="20" t="s">
        <v>19</v>
      </c>
      <c r="N20" s="16">
        <f>F24+G23+G24+H22+H23+I21+I22+J21+J20</f>
        <v>4</v>
      </c>
      <c r="O20" s="31">
        <f>N20/$N$23</f>
        <v>0.30769230769230771</v>
      </c>
    </row>
    <row r="21" spans="1:15" x14ac:dyDescent="0.25">
      <c r="C21" s="59"/>
      <c r="D21" s="21"/>
      <c r="E21" s="23" t="s">
        <v>53</v>
      </c>
      <c r="F21" s="32"/>
      <c r="G21" s="32"/>
      <c r="H21" s="33">
        <v>2</v>
      </c>
      <c r="I21" s="34">
        <v>1</v>
      </c>
      <c r="J21" s="34"/>
      <c r="K21" s="19"/>
      <c r="M21" s="22" t="s">
        <v>62</v>
      </c>
      <c r="N21" s="16">
        <f>I20+H21+G22+F23</f>
        <v>2</v>
      </c>
      <c r="O21" s="31">
        <f>N21/$N$23</f>
        <v>0.15384615384615385</v>
      </c>
    </row>
    <row r="22" spans="1:15" x14ac:dyDescent="0.25">
      <c r="C22" s="59"/>
      <c r="D22" s="21"/>
      <c r="E22" s="23" t="s">
        <v>54</v>
      </c>
      <c r="F22" s="32"/>
      <c r="G22" s="33"/>
      <c r="H22" s="34">
        <v>1</v>
      </c>
      <c r="I22" s="34">
        <v>2</v>
      </c>
      <c r="J22" s="35"/>
      <c r="K22" s="19"/>
      <c r="M22" s="24" t="s">
        <v>61</v>
      </c>
      <c r="N22" s="16">
        <f>F20+F21+F22+G20+G21+H20</f>
        <v>4</v>
      </c>
      <c r="O22" s="31">
        <f>N22/$N$23</f>
        <v>0.30769230769230771</v>
      </c>
    </row>
    <row r="23" spans="1:15" x14ac:dyDescent="0.25">
      <c r="C23" s="59"/>
      <c r="D23" s="21"/>
      <c r="E23" s="23" t="s">
        <v>55</v>
      </c>
      <c r="F23" s="33"/>
      <c r="G23" s="34"/>
      <c r="H23" s="34"/>
      <c r="I23" s="35">
        <v>2</v>
      </c>
      <c r="J23" s="35"/>
      <c r="K23" s="19"/>
      <c r="M23" s="25" t="s">
        <v>48</v>
      </c>
      <c r="N23" s="11">
        <f>+SUM(N19:N22)</f>
        <v>13</v>
      </c>
      <c r="O23" s="27">
        <f>SUM(O19:O22)</f>
        <v>1</v>
      </c>
    </row>
    <row r="24" spans="1:15" x14ac:dyDescent="0.25">
      <c r="C24" s="59"/>
      <c r="D24" s="21"/>
      <c r="E24" s="23" t="s">
        <v>56</v>
      </c>
      <c r="F24" s="34"/>
      <c r="G24" s="34"/>
      <c r="H24" s="35"/>
      <c r="I24" s="35"/>
      <c r="J24" s="35">
        <v>1</v>
      </c>
      <c r="K24" s="19"/>
    </row>
    <row r="25" spans="1:15" x14ac:dyDescent="0.25">
      <c r="C25" s="18"/>
      <c r="D25" s="21"/>
      <c r="E25" s="21"/>
      <c r="F25" s="55" t="s">
        <v>57</v>
      </c>
      <c r="G25" s="55" t="s">
        <v>58</v>
      </c>
      <c r="H25" s="56" t="s">
        <v>46</v>
      </c>
      <c r="I25" s="57" t="s">
        <v>59</v>
      </c>
      <c r="J25" s="55" t="s">
        <v>60</v>
      </c>
      <c r="K25" s="19"/>
    </row>
    <row r="26" spans="1:15" x14ac:dyDescent="0.25">
      <c r="C26" s="18"/>
      <c r="D26" s="21"/>
      <c r="E26" s="21"/>
      <c r="F26" s="55"/>
      <c r="G26" s="55"/>
      <c r="H26" s="56"/>
      <c r="I26" s="57"/>
      <c r="J26" s="55"/>
      <c r="K26" s="19"/>
    </row>
    <row r="27" spans="1:15" x14ac:dyDescent="0.25">
      <c r="C27" s="18"/>
      <c r="D27" s="21"/>
      <c r="E27" s="21"/>
      <c r="F27" s="21"/>
      <c r="G27" s="21"/>
      <c r="H27" s="23" t="s">
        <v>49</v>
      </c>
      <c r="I27" s="21"/>
      <c r="J27" s="21"/>
      <c r="K27" s="19"/>
    </row>
    <row r="28" spans="1:15" ht="15.75" thickBot="1" x14ac:dyDescent="0.3">
      <c r="C28" s="28"/>
      <c r="D28" s="29"/>
      <c r="E28" s="29"/>
      <c r="F28" s="38"/>
      <c r="G28" s="38"/>
      <c r="H28" s="38"/>
      <c r="I28" s="38"/>
      <c r="J28" s="38"/>
      <c r="K28" s="39"/>
      <c r="L28" s="37"/>
    </row>
    <row r="29" spans="1:15" x14ac:dyDescent="0.25">
      <c r="A29" s="21"/>
    </row>
  </sheetData>
  <mergeCells count="14">
    <mergeCell ref="E3:J3"/>
    <mergeCell ref="C6:C9"/>
    <mergeCell ref="C17:K17"/>
    <mergeCell ref="C20:C24"/>
    <mergeCell ref="F11:F12"/>
    <mergeCell ref="G11:G12"/>
    <mergeCell ref="H11:H12"/>
    <mergeCell ref="I11:I12"/>
    <mergeCell ref="J11:J12"/>
    <mergeCell ref="F25:F26"/>
    <mergeCell ref="G25:G26"/>
    <mergeCell ref="H25:H26"/>
    <mergeCell ref="I25:I26"/>
    <mergeCell ref="J25:J26"/>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J18" sqref="J18"/>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24.42578125"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8" t="s">
        <v>45</v>
      </c>
      <c r="F3" s="58"/>
      <c r="G3" s="58"/>
      <c r="H3" s="58"/>
      <c r="I3" s="58"/>
      <c r="J3" s="58"/>
      <c r="K3" s="19"/>
    </row>
    <row r="4" spans="3:15" x14ac:dyDescent="0.25">
      <c r="C4" s="18"/>
      <c r="D4" s="21"/>
      <c r="E4" s="21"/>
      <c r="F4" s="21"/>
      <c r="G4" s="21"/>
      <c r="H4" s="21"/>
      <c r="I4" s="21"/>
      <c r="J4" s="21"/>
      <c r="K4" s="19"/>
      <c r="M4" s="11" t="s">
        <v>42</v>
      </c>
      <c r="N4" s="11" t="s">
        <v>43</v>
      </c>
      <c r="O4" s="11" t="s">
        <v>44</v>
      </c>
    </row>
    <row r="5" spans="3:15" x14ac:dyDescent="0.25">
      <c r="C5" s="18"/>
      <c r="D5" s="21"/>
      <c r="E5" s="21"/>
      <c r="F5" s="21"/>
      <c r="G5" s="21"/>
      <c r="H5" s="21"/>
      <c r="I5" s="21"/>
      <c r="J5" s="21"/>
      <c r="K5" s="19"/>
      <c r="M5" s="15" t="s">
        <v>63</v>
      </c>
      <c r="N5" s="16">
        <f>J10+J9+J8+I9+I10+H10</f>
        <v>8</v>
      </c>
      <c r="O5" s="17">
        <f>+N5/$N$9</f>
        <v>0.47058823529411764</v>
      </c>
    </row>
    <row r="6" spans="3:15" x14ac:dyDescent="0.25">
      <c r="C6" s="59" t="s">
        <v>47</v>
      </c>
      <c r="D6" s="21"/>
      <c r="E6" s="23" t="s">
        <v>52</v>
      </c>
      <c r="F6" s="32"/>
      <c r="G6" s="32"/>
      <c r="H6" s="32"/>
      <c r="I6" s="33">
        <v>2</v>
      </c>
      <c r="J6" s="34"/>
      <c r="K6" s="19"/>
      <c r="M6" s="20" t="s">
        <v>19</v>
      </c>
      <c r="N6" s="16">
        <f>F10+G9+G10+H8+H9+I7+I8+J7+J6</f>
        <v>5</v>
      </c>
      <c r="O6" s="17">
        <f>+N6/$N$9</f>
        <v>0.29411764705882354</v>
      </c>
    </row>
    <row r="7" spans="3:15" x14ac:dyDescent="0.25">
      <c r="C7" s="59"/>
      <c r="D7" s="21"/>
      <c r="E7" s="23" t="s">
        <v>53</v>
      </c>
      <c r="F7" s="32"/>
      <c r="G7" s="32"/>
      <c r="H7" s="33"/>
      <c r="I7" s="34"/>
      <c r="J7" s="34">
        <v>1</v>
      </c>
      <c r="K7" s="19"/>
      <c r="M7" s="22" t="s">
        <v>62</v>
      </c>
      <c r="N7" s="16">
        <f>I6+H7+G8+F9</f>
        <v>4</v>
      </c>
      <c r="O7" s="17">
        <f>+N7/$N$9</f>
        <v>0.23529411764705882</v>
      </c>
    </row>
    <row r="8" spans="3:15" x14ac:dyDescent="0.25">
      <c r="C8" s="59"/>
      <c r="D8" s="21"/>
      <c r="E8" s="23" t="s">
        <v>54</v>
      </c>
      <c r="F8" s="32"/>
      <c r="G8" s="33">
        <v>2</v>
      </c>
      <c r="H8" s="34"/>
      <c r="I8" s="34">
        <v>2</v>
      </c>
      <c r="J8" s="35">
        <v>3</v>
      </c>
      <c r="K8" s="19"/>
      <c r="M8" s="24" t="s">
        <v>61</v>
      </c>
      <c r="N8" s="16">
        <f>F6+F7+F8+G6+G7+H6</f>
        <v>0</v>
      </c>
      <c r="O8" s="17">
        <f>+N8/$N$9</f>
        <v>0</v>
      </c>
    </row>
    <row r="9" spans="3:15" x14ac:dyDescent="0.25">
      <c r="C9" s="59"/>
      <c r="D9" s="21"/>
      <c r="E9" s="23" t="s">
        <v>55</v>
      </c>
      <c r="F9" s="33"/>
      <c r="G9" s="34">
        <v>1</v>
      </c>
      <c r="H9" s="34">
        <v>1</v>
      </c>
      <c r="I9" s="35">
        <v>3</v>
      </c>
      <c r="J9" s="35">
        <v>1</v>
      </c>
      <c r="K9" s="19"/>
      <c r="M9" s="26" t="s">
        <v>48</v>
      </c>
      <c r="N9" s="11">
        <f>+SUM(N5:N8)</f>
        <v>17</v>
      </c>
      <c r="O9" s="27">
        <f>+SUM(O5:O8)</f>
        <v>1</v>
      </c>
    </row>
    <row r="10" spans="3:15" x14ac:dyDescent="0.25">
      <c r="C10" s="18"/>
      <c r="D10" s="21"/>
      <c r="E10" s="23" t="s">
        <v>56</v>
      </c>
      <c r="F10" s="34"/>
      <c r="G10" s="34"/>
      <c r="H10" s="35"/>
      <c r="I10" s="35"/>
      <c r="J10" s="35">
        <v>1</v>
      </c>
      <c r="K10" s="19"/>
    </row>
    <row r="11" spans="3:15" x14ac:dyDescent="0.25">
      <c r="C11" s="18"/>
      <c r="D11" s="21"/>
      <c r="E11" s="21"/>
      <c r="F11" s="55" t="s">
        <v>57</v>
      </c>
      <c r="G11" s="55" t="s">
        <v>58</v>
      </c>
      <c r="H11" s="56" t="s">
        <v>46</v>
      </c>
      <c r="I11" s="57" t="s">
        <v>59</v>
      </c>
      <c r="J11" s="55" t="s">
        <v>60</v>
      </c>
      <c r="K11" s="19"/>
    </row>
    <row r="12" spans="3:15" x14ac:dyDescent="0.25">
      <c r="C12" s="18"/>
      <c r="D12" s="21"/>
      <c r="E12" s="21"/>
      <c r="F12" s="55"/>
      <c r="G12" s="55"/>
      <c r="H12" s="56"/>
      <c r="I12" s="57"/>
      <c r="J12" s="55"/>
      <c r="K12" s="19"/>
    </row>
    <row r="13" spans="3:15" x14ac:dyDescent="0.25">
      <c r="C13" s="18"/>
      <c r="D13" s="21"/>
      <c r="E13" s="21"/>
      <c r="F13" s="21"/>
      <c r="G13" s="21"/>
      <c r="H13" s="23" t="s">
        <v>49</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60" t="s">
        <v>50</v>
      </c>
      <c r="D17" s="61"/>
      <c r="E17" s="61"/>
      <c r="F17" s="61"/>
      <c r="G17" s="61"/>
      <c r="H17" s="61"/>
      <c r="I17" s="61"/>
      <c r="J17" s="61"/>
      <c r="K17" s="62"/>
    </row>
    <row r="18" spans="1:15" x14ac:dyDescent="0.25">
      <c r="C18" s="18"/>
      <c r="D18" s="21"/>
      <c r="E18" s="21"/>
      <c r="F18" s="21"/>
      <c r="G18" s="21"/>
      <c r="H18" s="21"/>
      <c r="I18" s="21"/>
      <c r="J18" s="21"/>
      <c r="K18" s="19"/>
      <c r="M18" s="11" t="s">
        <v>51</v>
      </c>
      <c r="N18" s="11" t="s">
        <v>43</v>
      </c>
      <c r="O18" s="11" t="s">
        <v>44</v>
      </c>
    </row>
    <row r="19" spans="1:15" x14ac:dyDescent="0.25">
      <c r="C19" s="18"/>
      <c r="D19" s="21"/>
      <c r="E19" s="21"/>
      <c r="F19" s="21"/>
      <c r="G19" s="21"/>
      <c r="H19" s="21"/>
      <c r="I19" s="21"/>
      <c r="J19" s="21"/>
      <c r="K19" s="19"/>
      <c r="M19" s="15" t="s">
        <v>63</v>
      </c>
      <c r="N19" s="16">
        <f>J24+J23+J22+I23+I24+H24</f>
        <v>2</v>
      </c>
      <c r="O19" s="31">
        <f>N19/$N$23</f>
        <v>0.11764705882352941</v>
      </c>
    </row>
    <row r="20" spans="1:15" x14ac:dyDescent="0.25">
      <c r="C20" s="59" t="s">
        <v>47</v>
      </c>
      <c r="D20" s="21"/>
      <c r="E20" s="23" t="s">
        <v>52</v>
      </c>
      <c r="F20" s="32"/>
      <c r="G20" s="32"/>
      <c r="H20" s="32">
        <v>2</v>
      </c>
      <c r="I20" s="33"/>
      <c r="J20" s="34"/>
      <c r="K20" s="19"/>
      <c r="M20" s="20" t="s">
        <v>19</v>
      </c>
      <c r="N20" s="16">
        <f>F24+G23+G24+H22+H23+I21+I22+J21+J20</f>
        <v>5</v>
      </c>
      <c r="O20" s="31">
        <f>N20/$N$23</f>
        <v>0.29411764705882354</v>
      </c>
    </row>
    <row r="21" spans="1:15" x14ac:dyDescent="0.25">
      <c r="C21" s="59"/>
      <c r="D21" s="21"/>
      <c r="E21" s="23" t="s">
        <v>53</v>
      </c>
      <c r="F21" s="32"/>
      <c r="G21" s="32">
        <v>2</v>
      </c>
      <c r="H21" s="33">
        <v>5</v>
      </c>
      <c r="I21" s="34">
        <v>2</v>
      </c>
      <c r="J21" s="34"/>
      <c r="K21" s="19"/>
      <c r="M21" s="22" t="s">
        <v>62</v>
      </c>
      <c r="N21" s="16">
        <f>I20+H21+G22+F23</f>
        <v>6</v>
      </c>
      <c r="O21" s="31">
        <f>N21/$N$23</f>
        <v>0.35294117647058826</v>
      </c>
    </row>
    <row r="22" spans="1:15" x14ac:dyDescent="0.25">
      <c r="C22" s="59"/>
      <c r="D22" s="21"/>
      <c r="E22" s="23" t="s">
        <v>54</v>
      </c>
      <c r="F22" s="32"/>
      <c r="G22" s="33">
        <v>1</v>
      </c>
      <c r="H22" s="34">
        <v>3</v>
      </c>
      <c r="I22" s="34"/>
      <c r="J22" s="35"/>
      <c r="K22" s="19"/>
      <c r="M22" s="24" t="s">
        <v>61</v>
      </c>
      <c r="N22" s="16">
        <f>F20+F21+F22+G20+G21+H20</f>
        <v>4</v>
      </c>
      <c r="O22" s="31">
        <f>N22/$N$23</f>
        <v>0.23529411764705882</v>
      </c>
    </row>
    <row r="23" spans="1:15" x14ac:dyDescent="0.25">
      <c r="C23" s="59"/>
      <c r="D23" s="21"/>
      <c r="E23" s="23" t="s">
        <v>55</v>
      </c>
      <c r="F23" s="33"/>
      <c r="G23" s="34"/>
      <c r="H23" s="34"/>
      <c r="I23" s="35">
        <v>1</v>
      </c>
      <c r="J23" s="35">
        <v>1</v>
      </c>
      <c r="K23" s="19"/>
      <c r="M23" s="25" t="s">
        <v>48</v>
      </c>
      <c r="N23" s="11">
        <f>+SUM(N19:N22)</f>
        <v>17</v>
      </c>
      <c r="O23" s="27">
        <f>SUM(O19:O22)</f>
        <v>1</v>
      </c>
    </row>
    <row r="24" spans="1:15" x14ac:dyDescent="0.25">
      <c r="C24" s="59"/>
      <c r="D24" s="21"/>
      <c r="E24" s="23" t="s">
        <v>56</v>
      </c>
      <c r="F24" s="34"/>
      <c r="G24" s="34"/>
      <c r="H24" s="35"/>
      <c r="I24" s="35"/>
      <c r="J24" s="35"/>
      <c r="K24" s="19"/>
    </row>
    <row r="25" spans="1:15" x14ac:dyDescent="0.25">
      <c r="C25" s="18"/>
      <c r="D25" s="21"/>
      <c r="E25" s="21"/>
      <c r="F25" s="55" t="s">
        <v>57</v>
      </c>
      <c r="G25" s="55" t="s">
        <v>58</v>
      </c>
      <c r="H25" s="56" t="s">
        <v>46</v>
      </c>
      <c r="I25" s="57" t="s">
        <v>59</v>
      </c>
      <c r="J25" s="55" t="s">
        <v>60</v>
      </c>
      <c r="K25" s="19"/>
    </row>
    <row r="26" spans="1:15" x14ac:dyDescent="0.25">
      <c r="C26" s="18"/>
      <c r="D26" s="21"/>
      <c r="E26" s="21"/>
      <c r="F26" s="55"/>
      <c r="G26" s="55"/>
      <c r="H26" s="56"/>
      <c r="I26" s="57"/>
      <c r="J26" s="55"/>
      <c r="K26" s="19"/>
    </row>
    <row r="27" spans="1:15" x14ac:dyDescent="0.25">
      <c r="C27" s="18"/>
      <c r="D27" s="21"/>
      <c r="E27" s="21"/>
      <c r="F27" s="21"/>
      <c r="G27" s="21"/>
      <c r="H27" s="23" t="s">
        <v>49</v>
      </c>
      <c r="I27" s="21"/>
      <c r="J27" s="21"/>
      <c r="K27" s="19"/>
    </row>
    <row r="28" spans="1:15" ht="15.75" thickBot="1" x14ac:dyDescent="0.3">
      <c r="C28" s="28"/>
      <c r="D28" s="29"/>
      <c r="E28" s="29"/>
      <c r="F28" s="38"/>
      <c r="G28" s="38"/>
      <c r="H28" s="38"/>
      <c r="I28" s="38"/>
      <c r="J28" s="38"/>
      <c r="K28" s="39"/>
      <c r="L28" s="37"/>
    </row>
    <row r="29" spans="1:15" x14ac:dyDescent="0.25">
      <c r="A29" s="21"/>
    </row>
    <row r="30" spans="1:15" x14ac:dyDescent="0.25">
      <c r="A30" s="21"/>
      <c r="D30" s="66" t="s">
        <v>69</v>
      </c>
      <c r="E30" s="66"/>
      <c r="F30" s="66"/>
      <c r="G30" s="66"/>
      <c r="H30" s="66"/>
      <c r="I30" s="66"/>
      <c r="J30" s="66"/>
      <c r="K30" s="66"/>
      <c r="L30" s="40"/>
      <c r="M30" s="40" t="s">
        <v>70</v>
      </c>
    </row>
    <row r="31" spans="1:15" x14ac:dyDescent="0.25">
      <c r="A31" s="21"/>
      <c r="D31" s="15"/>
      <c r="E31" s="36" t="s">
        <v>66</v>
      </c>
      <c r="F31" s="36"/>
      <c r="G31" s="36"/>
      <c r="H31" s="36"/>
      <c r="I31" s="36"/>
      <c r="J31" s="36"/>
      <c r="K31" s="36"/>
      <c r="M31" s="41" t="s">
        <v>71</v>
      </c>
    </row>
    <row r="32" spans="1:15" ht="28.5" customHeight="1" x14ac:dyDescent="0.25">
      <c r="D32" s="15"/>
      <c r="E32" s="67" t="s">
        <v>64</v>
      </c>
      <c r="F32" s="68"/>
      <c r="G32" s="68"/>
      <c r="H32" s="68"/>
      <c r="I32" s="68"/>
      <c r="J32" s="68"/>
      <c r="K32" s="69"/>
      <c r="M32" s="43" t="s">
        <v>72</v>
      </c>
    </row>
    <row r="33" spans="4:13" x14ac:dyDescent="0.25">
      <c r="D33" s="20"/>
      <c r="E33" s="70" t="s">
        <v>67</v>
      </c>
      <c r="F33" s="71"/>
      <c r="G33" s="71"/>
      <c r="H33" s="71"/>
      <c r="I33" s="71"/>
      <c r="J33" s="71"/>
      <c r="K33" s="72"/>
      <c r="M33" s="42" t="s">
        <v>73</v>
      </c>
    </row>
    <row r="34" spans="4:13" ht="29.25" customHeight="1" x14ac:dyDescent="0.25">
      <c r="D34" s="20"/>
      <c r="E34" s="73" t="s">
        <v>11</v>
      </c>
      <c r="F34" s="74"/>
      <c r="G34" s="74"/>
      <c r="H34" s="74"/>
      <c r="I34" s="74"/>
      <c r="J34" s="74"/>
      <c r="K34" s="75"/>
      <c r="M34" s="42" t="s">
        <v>73</v>
      </c>
    </row>
    <row r="35" spans="4:13" ht="18" customHeight="1" x14ac:dyDescent="0.25">
      <c r="D35" s="20"/>
      <c r="E35" s="70" t="s">
        <v>10</v>
      </c>
      <c r="F35" s="71"/>
      <c r="G35" s="71"/>
      <c r="H35" s="71"/>
      <c r="I35" s="71"/>
      <c r="J35" s="71"/>
      <c r="K35" s="72"/>
      <c r="M35" s="42" t="s">
        <v>73</v>
      </c>
    </row>
    <row r="36" spans="4:13" ht="30" customHeight="1" x14ac:dyDescent="0.25">
      <c r="D36" s="20"/>
      <c r="E36" s="73" t="s">
        <v>68</v>
      </c>
      <c r="F36" s="74"/>
      <c r="G36" s="74"/>
      <c r="H36" s="74"/>
      <c r="I36" s="74"/>
      <c r="J36" s="74"/>
      <c r="K36" s="75"/>
      <c r="M36" s="42" t="s">
        <v>73</v>
      </c>
    </row>
    <row r="37" spans="4:13" ht="32.25" customHeight="1" x14ac:dyDescent="0.25">
      <c r="D37" s="20"/>
      <c r="E37" s="63" t="s">
        <v>65</v>
      </c>
      <c r="F37" s="64"/>
      <c r="G37" s="64"/>
      <c r="H37" s="64"/>
      <c r="I37" s="64"/>
      <c r="J37" s="64"/>
      <c r="K37" s="65"/>
      <c r="M37" s="41" t="s">
        <v>13</v>
      </c>
    </row>
  </sheetData>
  <mergeCells count="21">
    <mergeCell ref="E37:K37"/>
    <mergeCell ref="D30:K30"/>
    <mergeCell ref="E32:K32"/>
    <mergeCell ref="E33:K33"/>
    <mergeCell ref="E34:K34"/>
    <mergeCell ref="E35:K35"/>
    <mergeCell ref="E36:K36"/>
    <mergeCell ref="C17:K17"/>
    <mergeCell ref="C20:C24"/>
    <mergeCell ref="F25:F26"/>
    <mergeCell ref="G25:G26"/>
    <mergeCell ref="H25:H26"/>
    <mergeCell ref="I25:I26"/>
    <mergeCell ref="J25:J26"/>
    <mergeCell ref="E3:J3"/>
    <mergeCell ref="C6:C9"/>
    <mergeCell ref="F11:F12"/>
    <mergeCell ref="G11:G12"/>
    <mergeCell ref="H11:H12"/>
    <mergeCell ref="I11:I12"/>
    <mergeCell ref="J11:J12"/>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CD odontologia esp</vt:lpstr>
      <vt:lpstr>Perfil Riesgo</vt:lpstr>
      <vt:lpstr>Perfil Riesgo Internos</vt:lpstr>
      <vt:lpstr>'CD odontologia esp'!Área_de_impresión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Rubio Sandoval Julieth Marcela</dc:creator>
  <cp:lastModifiedBy>Diaz Alvarez Daniela Carolina</cp:lastModifiedBy>
  <cp:lastPrinted>2019-12-03T22:23:38Z</cp:lastPrinted>
  <dcterms:created xsi:type="dcterms:W3CDTF">2018-09-18T16:11:48Z</dcterms:created>
  <dcterms:modified xsi:type="dcterms:W3CDTF">2021-04-07T19:15:02Z</dcterms:modified>
</cp:coreProperties>
</file>