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na Gomez\Desktop\Fiduprevisora\Borradores TDR\Ejecutor Nutresa\ELEMENTOS A DOTAR\747_1_3\Anexos\"/>
    </mc:Choice>
  </mc:AlternateContent>
  <bookViews>
    <workbookView xWindow="0" yWindow="0" windowWidth="21600" windowHeight="8430" firstSheet="3" activeTab="3"/>
  </bookViews>
  <sheets>
    <sheet name="PRESUPUESTO 4 I E" sheetId="1" state="hidden" r:id="rId1"/>
    <sheet name="PRESUPUESTO 4 I E (2)" sheetId="2" state="hidden" r:id="rId2"/>
    <sheet name="RESUMEN" sheetId="3" state="hidden" r:id="rId3"/>
    <sheet name="DETALLE" sheetId="11" r:id="rId4"/>
    <sheet name="Hoja1" sheetId="9" state="hidden" r:id="rId5"/>
    <sheet name="F.M. INTERVENTORIA" sheetId="6" state="hidden" r:id="rId6"/>
  </sheets>
  <externalReferences>
    <externalReference r:id="rId7"/>
  </externalReferences>
  <definedNames>
    <definedName name="_xlnm.Print_Area" localSheetId="5">'F.M. INTERVENTORIA'!$A$1:$D$32</definedName>
    <definedName name="_xlnm.Print_Area" localSheetId="1">'PRESUPUESTO 4 I E (2)'!$A$1:$F$87</definedName>
    <definedName name="_xlnm.Print_Area" localSheetId="2">RESUMEN!$A$2:$C$14</definedName>
    <definedName name="Region">[1]LISTAS!$H$2:$H$4</definedName>
    <definedName name="segmento">[1]LISTAS!$A$2:$A$4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3" i="11" l="1"/>
  <c r="F553" i="11"/>
  <c r="G553" i="11"/>
  <c r="H553" i="11"/>
  <c r="D553" i="11"/>
  <c r="C23" i="6" l="1"/>
  <c r="C24" i="6" s="1"/>
  <c r="D15" i="9"/>
  <c r="F80" i="2"/>
  <c r="D78" i="2"/>
  <c r="F70" i="2"/>
  <c r="G70" i="2" s="1"/>
  <c r="F69" i="2"/>
  <c r="G69" i="2" s="1"/>
  <c r="F68" i="2"/>
  <c r="G68" i="2" s="1"/>
  <c r="F67" i="2"/>
  <c r="G67" i="2" s="1"/>
  <c r="F66" i="2"/>
  <c r="G66" i="2" s="1"/>
  <c r="F65" i="2"/>
  <c r="G65" i="2" s="1"/>
  <c r="F64" i="2"/>
  <c r="G64" i="2" s="1"/>
  <c r="F63" i="2"/>
  <c r="G63" i="2" s="1"/>
  <c r="F62" i="2"/>
  <c r="G62" i="2" s="1"/>
  <c r="F61" i="2"/>
  <c r="G61" i="2" s="1"/>
  <c r="F60" i="2"/>
  <c r="G60" i="2" s="1"/>
  <c r="F59" i="2"/>
  <c r="G59" i="2" s="1"/>
  <c r="F58" i="2"/>
  <c r="G58" i="2" s="1"/>
  <c r="F57" i="2"/>
  <c r="G57" i="2" s="1"/>
  <c r="F56" i="2"/>
  <c r="G56" i="2" s="1"/>
  <c r="F55" i="2"/>
  <c r="G55" i="2" s="1"/>
  <c r="F54" i="2"/>
  <c r="G54" i="2" s="1"/>
  <c r="F53" i="2"/>
  <c r="G53" i="2" s="1"/>
  <c r="F52" i="2"/>
  <c r="G52" i="2" s="1"/>
  <c r="F51" i="2"/>
  <c r="G51" i="2" s="1"/>
  <c r="F50" i="2"/>
  <c r="G50" i="2" s="1"/>
  <c r="F49" i="2"/>
  <c r="G49" i="2" s="1"/>
  <c r="F48" i="2"/>
  <c r="G48" i="2" s="1"/>
  <c r="F47" i="2"/>
  <c r="G47" i="2" s="1"/>
  <c r="F46" i="2"/>
  <c r="G46" i="2" s="1"/>
  <c r="F45" i="2"/>
  <c r="G45" i="2" s="1"/>
  <c r="F44" i="2"/>
  <c r="G44" i="2" s="1"/>
  <c r="F43" i="2"/>
  <c r="G43" i="2" s="1"/>
  <c r="F42" i="2"/>
  <c r="G42" i="2" s="1"/>
  <c r="F41" i="2"/>
  <c r="G41" i="2" s="1"/>
  <c r="F40" i="2"/>
  <c r="G40" i="2" s="1"/>
  <c r="F39" i="2"/>
  <c r="G39" i="2" s="1"/>
  <c r="F38" i="2"/>
  <c r="G38" i="2" s="1"/>
  <c r="F37" i="2"/>
  <c r="G37" i="2" s="1"/>
  <c r="F36" i="2"/>
  <c r="G36" i="2" s="1"/>
  <c r="F71" i="2" s="1"/>
  <c r="D35" i="2"/>
  <c r="D34" i="2"/>
  <c r="D33" i="2"/>
  <c r="D32" i="2"/>
  <c r="F31" i="2"/>
  <c r="G31" i="2" s="1"/>
  <c r="F30" i="2"/>
  <c r="G30" i="2" s="1"/>
  <c r="F29" i="2"/>
  <c r="G29" i="2" s="1"/>
  <c r="F28" i="2"/>
  <c r="G28" i="2" s="1"/>
  <c r="F27" i="2"/>
  <c r="G27" i="2" s="1"/>
  <c r="F26" i="2"/>
  <c r="G26" i="2" s="1"/>
  <c r="F25" i="2"/>
  <c r="G25" i="2" s="1"/>
  <c r="F24" i="2"/>
  <c r="G24" i="2" s="1"/>
  <c r="F23" i="2"/>
  <c r="G23" i="2" s="1"/>
  <c r="F22" i="2"/>
  <c r="G22" i="2" s="1"/>
  <c r="F21" i="2"/>
  <c r="G21" i="2" s="1"/>
  <c r="F20" i="2"/>
  <c r="G20" i="2" s="1"/>
  <c r="F19" i="2"/>
  <c r="J18" i="2"/>
  <c r="H69" i="2" s="1"/>
  <c r="I69" i="2" s="1"/>
  <c r="D18" i="2"/>
  <c r="D17" i="2"/>
  <c r="D16" i="2"/>
  <c r="D15" i="2"/>
  <c r="D14" i="2"/>
  <c r="D13" i="2"/>
  <c r="D12" i="2"/>
  <c r="D11" i="2"/>
  <c r="D10" i="2"/>
  <c r="D9" i="2"/>
  <c r="D8" i="2"/>
  <c r="D7" i="2"/>
  <c r="D6" i="2"/>
  <c r="F35" i="1"/>
  <c r="F36" i="1" s="1"/>
  <c r="F34" i="1"/>
  <c r="D33" i="1"/>
  <c r="F73" i="2" l="1"/>
  <c r="F79" i="2" s="1"/>
  <c r="F81" i="2" s="1"/>
  <c r="F72" i="2"/>
  <c r="G71" i="2"/>
  <c r="H21" i="2"/>
  <c r="I21" i="2" s="1"/>
  <c r="H23" i="2"/>
  <c r="I23" i="2" s="1"/>
  <c r="H25" i="2"/>
  <c r="I25" i="2" s="1"/>
  <c r="H27" i="2"/>
  <c r="I27" i="2" s="1"/>
  <c r="H29" i="2"/>
  <c r="I29" i="2" s="1"/>
  <c r="H31" i="2"/>
  <c r="I31" i="2" s="1"/>
  <c r="H36" i="2"/>
  <c r="I36" i="2" s="1"/>
  <c r="H38" i="2"/>
  <c r="I38" i="2" s="1"/>
  <c r="H40" i="2"/>
  <c r="I40" i="2" s="1"/>
  <c r="H42" i="2"/>
  <c r="I42" i="2" s="1"/>
  <c r="H44" i="2"/>
  <c r="I44" i="2" s="1"/>
  <c r="H46" i="2"/>
  <c r="I46" i="2" s="1"/>
  <c r="H48" i="2"/>
  <c r="I48" i="2" s="1"/>
  <c r="H50" i="2"/>
  <c r="I50" i="2" s="1"/>
  <c r="H52" i="2"/>
  <c r="I52" i="2" s="1"/>
  <c r="H54" i="2"/>
  <c r="I54" i="2" s="1"/>
  <c r="H56" i="2"/>
  <c r="I56" i="2" s="1"/>
  <c r="H58" i="2"/>
  <c r="I58" i="2" s="1"/>
  <c r="H60" i="2"/>
  <c r="I60" i="2" s="1"/>
  <c r="H62" i="2"/>
  <c r="I62" i="2" s="1"/>
  <c r="H64" i="2"/>
  <c r="I64" i="2" s="1"/>
  <c r="H66" i="2"/>
  <c r="I66" i="2" s="1"/>
  <c r="H68" i="2"/>
  <c r="I68" i="2" s="1"/>
  <c r="H70" i="2"/>
  <c r="I70" i="2" s="1"/>
  <c r="H20" i="2"/>
  <c r="I20" i="2" s="1"/>
  <c r="H22" i="2"/>
  <c r="I22" i="2" s="1"/>
  <c r="H24" i="2"/>
  <c r="I24" i="2" s="1"/>
  <c r="H26" i="2"/>
  <c r="I26" i="2" s="1"/>
  <c r="H28" i="2"/>
  <c r="I28" i="2" s="1"/>
  <c r="H30" i="2"/>
  <c r="I30" i="2" s="1"/>
  <c r="H37" i="2"/>
  <c r="I37" i="2" s="1"/>
  <c r="H39" i="2"/>
  <c r="I39" i="2" s="1"/>
  <c r="H41" i="2"/>
  <c r="I41" i="2" s="1"/>
  <c r="H43" i="2"/>
  <c r="I43" i="2" s="1"/>
  <c r="H45" i="2"/>
  <c r="I45" i="2" s="1"/>
  <c r="H47" i="2"/>
  <c r="I47" i="2" s="1"/>
  <c r="H49" i="2"/>
  <c r="I49" i="2" s="1"/>
  <c r="H51" i="2"/>
  <c r="I51" i="2" s="1"/>
  <c r="H53" i="2"/>
  <c r="I53" i="2" s="1"/>
  <c r="H55" i="2"/>
  <c r="I55" i="2" s="1"/>
  <c r="H57" i="2"/>
  <c r="I57" i="2" s="1"/>
  <c r="H59" i="2"/>
  <c r="I59" i="2" s="1"/>
  <c r="H61" i="2"/>
  <c r="I61" i="2" s="1"/>
  <c r="H63" i="2"/>
  <c r="I63" i="2" s="1"/>
  <c r="H65" i="2"/>
  <c r="I65" i="2" s="1"/>
  <c r="H67" i="2"/>
  <c r="I67" i="2" s="1"/>
</calcChain>
</file>

<file path=xl/comments1.xml><?xml version="1.0" encoding="utf-8"?>
<comments xmlns="http://schemas.openxmlformats.org/spreadsheetml/2006/main">
  <authors>
    <author>MARCELA VELASQUEZ SALINAS</author>
  </authors>
  <commentList>
    <comment ref="O36" authorId="0" shapeId="0">
      <text>
        <r>
          <rPr>
            <sz val="12"/>
            <color indexed="81"/>
            <rFont val="Tahoma"/>
            <family val="2"/>
          </rPr>
          <t xml:space="preserve">Módulo de cuatro (4) casilleros para servicios generales </t>
        </r>
        <r>
          <rPr>
            <sz val="9"/>
            <color indexed="81"/>
            <rFont val="Tahoma"/>
            <family val="2"/>
          </rPr>
          <t xml:space="preserve">
</t>
        </r>
      </text>
    </comment>
  </commentList>
</comments>
</file>

<file path=xl/sharedStrings.xml><?xml version="1.0" encoding="utf-8"?>
<sst xmlns="http://schemas.openxmlformats.org/spreadsheetml/2006/main" count="1463" uniqueCount="703">
  <si>
    <t>ADQUISICIÓN DE MATERIALES</t>
  </si>
  <si>
    <t>UNIDAD DE MEDIDA</t>
  </si>
  <si>
    <t>ÍTEM</t>
  </si>
  <si>
    <t>COSTO UNITARIO</t>
  </si>
  <si>
    <t>CANTIDAD</t>
  </si>
  <si>
    <t>COSTO TOTAL</t>
  </si>
  <si>
    <t xml:space="preserve">Dotación de sillas Preescolar </t>
  </si>
  <si>
    <t>Unidad</t>
  </si>
  <si>
    <t xml:space="preserve">Silla Preescolar </t>
  </si>
  <si>
    <t>Dotación de Mesas Preescolar (para 3)</t>
  </si>
  <si>
    <t>Mesas Preescolar (para 3)</t>
  </si>
  <si>
    <t>Dotación Mesas  auxiliar  Preescolar</t>
  </si>
  <si>
    <t>Mesas  auxiliar  Preescolarr</t>
  </si>
  <si>
    <t xml:space="preserve">Mueble de almacenamiento con puerta </t>
  </si>
  <si>
    <t>Dotación Tandem de tres canecas por aula</t>
  </si>
  <si>
    <t>Tandem de tres canecas por aula</t>
  </si>
  <si>
    <t>Dotación Mesas Primaria</t>
  </si>
  <si>
    <t>Mesas Primaria</t>
  </si>
  <si>
    <t>Dotación sillas primaria</t>
  </si>
  <si>
    <t xml:space="preserve"> sillas primaria</t>
  </si>
  <si>
    <t>Dotación mesas secundaria</t>
  </si>
  <si>
    <t>mesas secundaria</t>
  </si>
  <si>
    <t>Dotación sillas secundaria</t>
  </si>
  <si>
    <t>sillas secundaria</t>
  </si>
  <si>
    <t>Dotación Mesas aula especial</t>
  </si>
  <si>
    <t>Mesas aula especial</t>
  </si>
  <si>
    <t>Dotación Sillas aula especial</t>
  </si>
  <si>
    <t>Sillas aula especial</t>
  </si>
  <si>
    <t>Escritorio profesores aula</t>
  </si>
  <si>
    <t>Silla profesor aula</t>
  </si>
  <si>
    <t>Tablero para marcador borrable</t>
  </si>
  <si>
    <t>Dotación cocina y comedor</t>
  </si>
  <si>
    <t>Cocina y comedor</t>
  </si>
  <si>
    <t>Dotación aula expresión artística</t>
  </si>
  <si>
    <t>aula expresión artística</t>
  </si>
  <si>
    <t>Dotación sala docente</t>
  </si>
  <si>
    <t>sala docente</t>
  </si>
  <si>
    <t>Dotación Aula de tecnoogía</t>
  </si>
  <si>
    <t>Aula de tecnología</t>
  </si>
  <si>
    <t>Dotación Aula Polivalente Ciencias, arte</t>
  </si>
  <si>
    <t>Aula polivalente ciencias, arte</t>
  </si>
  <si>
    <t>Dotación  laboratorio integrado (física y química)</t>
  </si>
  <si>
    <t xml:space="preserve"> laboratorio integrado (física y química)</t>
  </si>
  <si>
    <t>Dotación  Biblioteca y aula bilingüismo</t>
  </si>
  <si>
    <t>Biblioteca y aula bilingüismo</t>
  </si>
  <si>
    <t>Dotación  Ambientes administración, bienestar estudiantil, servicios generales</t>
  </si>
  <si>
    <t>Ambientes administración, bienestar estudiantil, servicios generales</t>
  </si>
  <si>
    <t>Dotación  Baños</t>
  </si>
  <si>
    <t>Baños</t>
  </si>
  <si>
    <t>Dotación espacios externos</t>
  </si>
  <si>
    <t>Espacios externos</t>
  </si>
  <si>
    <t>Gerencia del Proyecto</t>
  </si>
  <si>
    <t>Gerencia</t>
  </si>
  <si>
    <t>Administración Fiducia</t>
  </si>
  <si>
    <t>Fiducia</t>
  </si>
  <si>
    <t>AU</t>
  </si>
  <si>
    <t>SUB TOTAL DOTACIÓN</t>
  </si>
  <si>
    <t>SUB TOTAL GERENCIA, FIDUCIA Y AU</t>
  </si>
  <si>
    <t>TOTAL PROYECTO</t>
  </si>
  <si>
    <t>Interventoría</t>
  </si>
  <si>
    <t>Administración y Utilidad</t>
  </si>
  <si>
    <t>DEPARTAMENTO DE ANTIOQUIA</t>
  </si>
  <si>
    <t>SECRETARÍA DE EDUCACIÓN DEPARTAMENTAL</t>
  </si>
  <si>
    <t xml:space="preserve">PRESUPUESTO </t>
  </si>
  <si>
    <t>PROYECTO : Dotación mobiliario escolar para las Sedes Educativas: E.U.I Brisas de la Castellana, I.E. Luis Eduardo Espitia Romero, Liceo Vigía del Fuerte y la I.E. Luis Eduardo Días respectivamente en los Municipios de Chigorodó, Necoclí, Vigía Del Fuerte, Yondó</t>
  </si>
  <si>
    <t>AULA PREESCOLAR</t>
  </si>
  <si>
    <t>AULA PRIMARIA</t>
  </si>
  <si>
    <t>AULA SECUNDARIA</t>
  </si>
  <si>
    <t>AULA TIM</t>
  </si>
  <si>
    <t>BIBLIOTECA BÁSICA 2</t>
  </si>
  <si>
    <t>BILINGÜISMO</t>
  </si>
  <si>
    <t>LABORATORIO CIENCIA ARTES PRIMARIA</t>
  </si>
  <si>
    <t>LABORATORIO INTEGRADO FÍSICA QUÍMICA SECUNDARIA</t>
  </si>
  <si>
    <t>MANTENIMIENTO</t>
  </si>
  <si>
    <t>OFICINA ADMINISTRATIVA</t>
  </si>
  <si>
    <t>PUESTO RECTORÍA</t>
  </si>
  <si>
    <t>SALA DOCENTE 2</t>
  </si>
  <si>
    <t>PUESTO DE TRABAJO RECEPCIÓN</t>
  </si>
  <si>
    <t>Costos financieros</t>
  </si>
  <si>
    <t>Rubro Contingencia</t>
  </si>
  <si>
    <t>PAPELERA MANEJO DE RESIDUOS SOLIDOS</t>
  </si>
  <si>
    <t>SOFÁ DE TRES (3) PUESTOS LECTURA RELAJADA EN LA BIBLIOTECA Y AULA DE BILINGUISMO</t>
  </si>
  <si>
    <t>TÁNDEM DE ESPERA PARA ESPACIOS EXTERIORES CUBIERTOS</t>
  </si>
  <si>
    <t>TABLERO MÓVIL DOS CARAS</t>
  </si>
  <si>
    <t xml:space="preserve">12 juegos de puesto de trabajo preescolar, cada juego compuesto por una (1) mesa preescolar y tres (3) sillas preescolar
Dos (2) mesas auxiliares preescolar
Una (1) mesa docente
Una (1) silla docente
Un (1) juego tándem tres (3) canecas
Un (1) tablero para marcador borrable
Dos (2) muebles de almacenamiento
</t>
  </si>
  <si>
    <t>Aula TIM para 40 usuarios:
Siete (7) mesas modulares para tres (3) alumnos
Cuarenta (40) sillas giratorias monoconcha
Siete (7) mesas modulares con multitoma retráctil para tres (3) alumnos
Un (1) tándem tres (3) canecas
Un (1) tablero para marcador borrable
Dos (2) tableros móviles
Ocho (8) muebles de contenidos TIM
Dos (2) muebles de almacenamiento aula TIM</t>
  </si>
  <si>
    <t>Biblioteca básica para 40 usuarios 2:
Diez (10) estantes
Ocho (8) mesas rectangulares
Cuatro (4) cubículos dobles
Un (1) sofá de tres (3) puestos
32 sillas interlocutoras
8 sillas giratorias monoconcha
Dos (2) revisteros
Cinco (5) butacos auxiliares
Un (1) mueble móvil de recolección de libros
Un (1) tablero móvil
Un (1) mueble de almacenamiento biblioteca</t>
  </si>
  <si>
    <t>Bilinguismo para 40 usuarios:
Seis (6) estantes de bilingüismo
Un (1) revistero
Dos (2) tableros móviles 
Un (1) mueble de almacenamiento bilingüismo 
Un (1) tándem de canecas
24 sillas giratorias monoconcha con niveladores
Ocho (8) mesas modulares
Tres (3) biombos divisorios
Un (1) tablero marcador borrable
Dos (2) mesas de trabajo bilingüismo
Ocho (8) sillas interlocutoras
Dos (2) sofás de tres (3) puestos
Un (1) tablero móvil</t>
  </si>
  <si>
    <t>Laboratorio de ciencias para 40 usuarios:
Diez (10) mesones de laboratorio ciencias primaria
Cuarenta (40) butacos para laboratorio ciencias primaria
Tres (3) estantes de depósito
Tres (3) muebles móviles laboratorios
Un (1) tándem de canecas
Dos (2) muebles de almacenamiento laboratorio
Un (1) tablero para marcador borrable</t>
  </si>
  <si>
    <t>Laboratorio integrado de física-química para 40 usuarios:
Diez (10) mesones de laboratorio física y química
Cuarenta (40) butacos para laboratorio física y química
Tres (3) estantes de depósito
Tres (3) muebles móviles
Un (1) tándem de canecas
Dos (2) muebles de almacenamiento laboratorio física y química
Un (1) tablero para marcador borrable</t>
  </si>
  <si>
    <t>Mantenimiento:
Un (1) estante de depósito
Un (1) butaco mantenimiento
Un (1) mesón de trabajo mantenimiento</t>
  </si>
  <si>
    <t>Oficina administrativa:
Un (1) puesto de oficina abierta
Una (1) silla operativa con contacto permanente
Un (1) archivador pequeño
Una (1) papelera</t>
  </si>
  <si>
    <t>Puesto rectoría:
Un (1) escritorio atención rectoría
Una (1) silla de contacto permanente con brazos
Un (1) archivador pequeño
Un (1) mueble para pc rectoría
Una (1) mesa de juntas
Seis (6) sillas interlocutoras rectoría</t>
  </si>
  <si>
    <t>Sala docente 12 aulas:
Dos (2) mesas de juntas docentes
Doce (12) sillas interlocutoras
Dos (2) tableros móviles
Dos (2) cuerpos de diez (10) casilleros docentes
Cuatro (4) cubículos dobles
Ocho (8) sillas giratorias monoconcha
Cuatro (4) papeleras</t>
  </si>
  <si>
    <t>Mesa de atención recepción (1)
Silla interlocutora recepción (1)
Módulo de cuatro (4) casilleros para servicios generales (1)</t>
  </si>
  <si>
    <t>Papelera administrativa</t>
  </si>
  <si>
    <t>Sofá de tres (3) puestos</t>
  </si>
  <si>
    <t>Tándem de espera</t>
  </si>
  <si>
    <t>Tablero móvil</t>
  </si>
  <si>
    <t xml:space="preserve">40 juegos de puesto de trabajo primaria, cada juego compuesto por una (1) mesa primaria y una (1) silla primaria
Una (1) mesa docente
Una (1) silla docente
Un (1) juego tándem tres (3) canecas
Un (1) tablero para marcador borrable
Un (1) mueble de almacenamiento
</t>
  </si>
  <si>
    <t xml:space="preserve">40 juegos de puesto de trabajo secundaria, cada juego compuesto por una (1) mesa secundaria y una (1) silla secundaria
Una (1) mesa docente
Una (1) silla docente
Un (1) juego tándem tres (3) canecas
Un (1) tablero para marcador borrable
Un (1) mueble de almacenamiento
</t>
  </si>
  <si>
    <t>Comedor - cocina 24 aulas:
40 mesas de cafetería auditoria cada una con ocho (8) sillas de cafetería auditorio
Una (1) estufa enana
Un (1) punto ecológico tres (3) canecas
Una (1) estufa de tres (3) puestos</t>
  </si>
  <si>
    <t>Campana extractora</t>
  </si>
  <si>
    <t>Gabinete para químicos</t>
  </si>
  <si>
    <t>Gabinete para menaje</t>
  </si>
  <si>
    <t>Estantería ventilada para almacenamiento</t>
  </si>
  <si>
    <t>Refrigerador industrial</t>
  </si>
  <si>
    <t>Congelador industrial</t>
  </si>
  <si>
    <t>báscula</t>
  </si>
  <si>
    <t>casilleros</t>
  </si>
  <si>
    <t>Marmita</t>
  </si>
  <si>
    <t>Freidora</t>
  </si>
  <si>
    <t>Tarimas móviles</t>
  </si>
  <si>
    <t>Gradas Móviles</t>
  </si>
  <si>
    <t>Sistema audio/ video/ proyección</t>
  </si>
  <si>
    <t>Consola de iluminación</t>
  </si>
  <si>
    <t>Sillas</t>
  </si>
  <si>
    <t>Mesa de trabajo individual docente</t>
  </si>
  <si>
    <t>Cartelera multiple</t>
  </si>
  <si>
    <t>Carros muebles aula tecnología</t>
  </si>
  <si>
    <t>Cartelera multiple aula docente</t>
  </si>
  <si>
    <t>Carros muebles</t>
  </si>
  <si>
    <t>Proyector video</t>
  </si>
  <si>
    <t>Telas proyectoras Fondo Azul y blanco</t>
  </si>
  <si>
    <t>Tarima para filmación</t>
  </si>
  <si>
    <t>Mesas de trabajo para audio</t>
  </si>
  <si>
    <t>Pantalla TV</t>
  </si>
  <si>
    <t>Pantalla multimedia</t>
  </si>
  <si>
    <t>Caneca</t>
  </si>
  <si>
    <t>Proyector Video</t>
  </si>
  <si>
    <t>Telones de proyecciones plegables</t>
  </si>
  <si>
    <t>Ducha de emergencia</t>
  </si>
  <si>
    <t>Extintor</t>
  </si>
  <si>
    <t>Mechero portátil a gas</t>
  </si>
  <si>
    <t>Extintor aula Polivalente</t>
  </si>
  <si>
    <t>Mechero portátil a gas aula Polivalente</t>
  </si>
  <si>
    <t>Extintor Laboratorio integrado</t>
  </si>
  <si>
    <t>Mechero portátil a gas Laboratorio integrado</t>
  </si>
  <si>
    <t>Proyector Video Laboratorio integrado</t>
  </si>
  <si>
    <t>Telones de proyecciones plegables Laboratorio integrado</t>
  </si>
  <si>
    <t>Puffs</t>
  </si>
  <si>
    <t>Puffs Biblioteca</t>
  </si>
  <si>
    <t>Sillas de trabajo individual</t>
  </si>
  <si>
    <t>Mueble planoteca</t>
  </si>
  <si>
    <t>Mueble bibliobanco</t>
  </si>
  <si>
    <t>Sillas de trabajo individual Biblioteca</t>
  </si>
  <si>
    <t>Mueble bibliobanco Biblioteca</t>
  </si>
  <si>
    <t>Mesa archivo</t>
  </si>
  <si>
    <t>Silla giratoria</t>
  </si>
  <si>
    <t>sillas atención</t>
  </si>
  <si>
    <t>Panel divisorio</t>
  </si>
  <si>
    <t>Papeleras vaiven 35 L</t>
  </si>
  <si>
    <t>Papeleras vaiven 10 L</t>
  </si>
  <si>
    <t>Camilla para emergencia</t>
  </si>
  <si>
    <t>SUBTOTAL DOTACIÓN MOBILIARIO SIN IVA</t>
  </si>
  <si>
    <t>IVA 19%</t>
  </si>
  <si>
    <t>VALOR TOTAL DOTACIÓN MOBILIARIO</t>
  </si>
  <si>
    <t>19% IVA</t>
  </si>
  <si>
    <t xml:space="preserve">No. </t>
  </si>
  <si>
    <t>TOTAL</t>
  </si>
  <si>
    <t>FACTOR MULTIPLICADOR APLICABLE A COSTOS DE PERSONAL EN CONTRATO DE INTERVENTORÍA</t>
  </si>
  <si>
    <t>DESCRIPCIÓN</t>
  </si>
  <si>
    <t>PORCENTAJE</t>
  </si>
  <si>
    <t>A. Sueldo</t>
  </si>
  <si>
    <t>B. Prestación de servicios</t>
  </si>
  <si>
    <t xml:space="preserve">Cesantías </t>
  </si>
  <si>
    <t xml:space="preserve">Intereses cesantías </t>
  </si>
  <si>
    <t>Vacaciones</t>
  </si>
  <si>
    <t>Prima anual</t>
  </si>
  <si>
    <t xml:space="preserve">Salud </t>
  </si>
  <si>
    <t xml:space="preserve">Pension </t>
  </si>
  <si>
    <t>Riesgos (riesgo 1)</t>
  </si>
  <si>
    <t>Subsidio familiar</t>
  </si>
  <si>
    <t>C. Impuestos</t>
  </si>
  <si>
    <t>D. Costos de perfeccionamiento</t>
  </si>
  <si>
    <t>E. Costos directos interventoría</t>
  </si>
  <si>
    <t>Arriendo de oficina + administración + servicios públicos</t>
  </si>
  <si>
    <t>Papelería y útiles de oficina</t>
  </si>
  <si>
    <t>Costo de personal no facturable</t>
  </si>
  <si>
    <t>Equipos y mantenimiento de oficina</t>
  </si>
  <si>
    <t xml:space="preserve"> G. Honorarios</t>
  </si>
  <si>
    <t>SUBTOTAL</t>
  </si>
  <si>
    <t>SEGMENTO</t>
  </si>
  <si>
    <t>Municipio Sede</t>
  </si>
  <si>
    <t>Juego Preescolar (1 mesa y 3 sillas) - Región 2</t>
  </si>
  <si>
    <t>Juego primaria (1mesa y 1 silla) - Región 2</t>
  </si>
  <si>
    <t>Secundaria y media  (1mesa y 1 silla) - Región 2</t>
  </si>
  <si>
    <t>Tableros - Región 2</t>
  </si>
  <si>
    <t>Juegos docentes  (1 mesa y 1 silla) - Región 2</t>
  </si>
  <si>
    <t>Juego Preescolar (1 mesa y 3 sillas)</t>
  </si>
  <si>
    <t>Juego primaria (1mesa y 1 silla)</t>
  </si>
  <si>
    <t>Secundaria y media  (1mesa y 1 silla)</t>
  </si>
  <si>
    <t>Tableros</t>
  </si>
  <si>
    <t xml:space="preserve">Juegos docentes  (1 mesa y 1 silla) </t>
  </si>
  <si>
    <t>PROYECTO : “Dotación mobiliario escolar para las sedes educativas de los municipios Zomac de la Subregión Oriente del Departamento de Antioquia”</t>
  </si>
  <si>
    <t>ABEJORRAL</t>
  </si>
  <si>
    <t>ALEJANDRIA</t>
  </si>
  <si>
    <t>ARGELIA</t>
  </si>
  <si>
    <t>COCORNA</t>
  </si>
  <si>
    <t>CONCEPCION</t>
  </si>
  <si>
    <t>GRANADA</t>
  </si>
  <si>
    <t>SAN CARLOS</t>
  </si>
  <si>
    <t>SAN FRANCISCO</t>
  </si>
  <si>
    <t>SAN LUIS</t>
  </si>
  <si>
    <t>SAN RAFAEL</t>
  </si>
  <si>
    <t>SONSON</t>
  </si>
  <si>
    <t>I. E.  MANUEL CANUTO RESTREPO</t>
  </si>
  <si>
    <t>I. E. ESCUELA NORMAL SUPERIOR DE ABEJORRAL</t>
  </si>
  <si>
    <t>I. E. FUNDACION CELIA DUQUE DE DUQUE</t>
  </si>
  <si>
    <t>I. E. R. CAMPANAS</t>
  </si>
  <si>
    <t>I. E. R. ZOILA DUQUE BAENA</t>
  </si>
  <si>
    <t>I. E. R. PRESBITERO MARIO ANGEL</t>
  </si>
  <si>
    <t>I. E. SANTA TERESA</t>
  </si>
  <si>
    <t>C. E. R. LA MILAGROSA</t>
  </si>
  <si>
    <t>C. E. R. PAILANIA</t>
  </si>
  <si>
    <t>I. E. EVA TULIA QUINTERO DE TORO</t>
  </si>
  <si>
    <t>I. E. PRESBITERO LIBARDO AGUIRRE</t>
  </si>
  <si>
    <t>C. E. R. EL EDEN</t>
  </si>
  <si>
    <t>C. E. R. TAFETANES</t>
  </si>
  <si>
    <t>C. E. R. EL CARMELO</t>
  </si>
  <si>
    <t>C. E. R. UVITAL</t>
  </si>
  <si>
    <t>I. E. INMACULADA CONCEPCION</t>
  </si>
  <si>
    <t>I. E. R PUERTO VENUS</t>
  </si>
  <si>
    <t>I. E.  RURAL PUERTO GARZA</t>
  </si>
  <si>
    <t>C. E. R. SAN JUAN DE AQUITANIA</t>
  </si>
  <si>
    <t>I. E. SAN FRANCISCO</t>
  </si>
  <si>
    <t>I. E. R. LA JOSEFINA</t>
  </si>
  <si>
    <t>I.E.R. ALTAVISTA</t>
  </si>
  <si>
    <t>I.E.R. EL PRODIGIO</t>
  </si>
  <si>
    <t>C. E. R. EL OSO</t>
  </si>
  <si>
    <t>I. E. BRAULIO MEJIA</t>
  </si>
  <si>
    <t>I. E. ESCUELA NORMAL SUPERIOR PRESBITERO JOSE GOMEZ ISAZA</t>
  </si>
  <si>
    <t>I. E. R. LA DANTA</t>
  </si>
  <si>
    <t>I. E. R. MULATO ABAJO</t>
  </si>
  <si>
    <t>I. E. R. SAN MIGUEL</t>
  </si>
  <si>
    <t>I. E. ROSA MARIA HENAO PAVAS</t>
  </si>
  <si>
    <t>I. E. TECNICO AGROPECUARIO Y EN SALUD DE SONSÓN</t>
  </si>
  <si>
    <t>I. E. TECNICO INDUSTRIAL ANTONIO ALVAREZ RESTREPO</t>
  </si>
  <si>
    <t>ALTOBONITO</t>
  </si>
  <si>
    <t>C. E. R.  FRANCISCO BETANCUR</t>
  </si>
  <si>
    <t>C. E. R. AURES</t>
  </si>
  <si>
    <t>C. E. R. AURES - EL SILENCIO</t>
  </si>
  <si>
    <t>C. E. R. GABRIEL ARANGO M</t>
  </si>
  <si>
    <t>C. E. R. JORGE JARAMILLO HENAO</t>
  </si>
  <si>
    <t>C. E. R. JOSE ANTONIO VILLEGAS</t>
  </si>
  <si>
    <t>C. E. R. LA LOMA</t>
  </si>
  <si>
    <t>C. E. R. LA POLKA</t>
  </si>
  <si>
    <t>C. E. R. LOS RASTROJOS</t>
  </si>
  <si>
    <t>C. E. R. QUEBRADONA ABAJO</t>
  </si>
  <si>
    <t>C. E. R. RAFAELA GUTIERREZ DE JARAMILLO</t>
  </si>
  <si>
    <t xml:space="preserve">E R JULIAN COCK ARANGO                                                                              </t>
  </si>
  <si>
    <t>I. E. PEDRO PABLO RAMIREZ</t>
  </si>
  <si>
    <t>C. E. R. CLODOMIRO RAMIREZ</t>
  </si>
  <si>
    <t>C. E. R. COMBIA</t>
  </si>
  <si>
    <t>C. E. R. DR EDUARDO PELAEZ</t>
  </si>
  <si>
    <t>C. E. R. LA LABOR</t>
  </si>
  <si>
    <t>C. E. R. SAN BARTOLOME</t>
  </si>
  <si>
    <t>C. E. R. SAN TADEO</t>
  </si>
  <si>
    <t>C. E. R. ZOILA GARCIA DE GUZMAN</t>
  </si>
  <si>
    <t>C. E. R. ALTAMIRA</t>
  </si>
  <si>
    <t>C. E. R. CARLOS VILLEGAS</t>
  </si>
  <si>
    <t>C. E. R. CAUNZAL</t>
  </si>
  <si>
    <t>C. E. R. COLMENAS</t>
  </si>
  <si>
    <t>C. E. R. EL GRANADILLO</t>
  </si>
  <si>
    <t>C. E. R. EL GUADUAL</t>
  </si>
  <si>
    <t>C. E. R. FELIX GARCIA RAMIREZ</t>
  </si>
  <si>
    <t>C. E. R. JOSE DE LA CRUZ RESTREPO</t>
  </si>
  <si>
    <t>C. E. R. LA ESPERANZA</t>
  </si>
  <si>
    <t>C. E. R. LA VICTORIA</t>
  </si>
  <si>
    <t>C. E. R. PURIMA</t>
  </si>
  <si>
    <t>C. E. R. RITA BOTERO</t>
  </si>
  <si>
    <t>C. E. R. SAN LUIS</t>
  </si>
  <si>
    <t>C. E. R. SANTA CATALINA</t>
  </si>
  <si>
    <t>C. E. R. SANTIAGO BETANCUR</t>
  </si>
  <si>
    <t>C. E. R. VILLA INES</t>
  </si>
  <si>
    <t>C. E. R. CALIFORNIA</t>
  </si>
  <si>
    <t>C. E. R. EL VESUBIO</t>
  </si>
  <si>
    <t>C. E. R. INES GUZMAN</t>
  </si>
  <si>
    <t>C. E. R. JOAQUINA DUQUE BAENA</t>
  </si>
  <si>
    <t>C. E. R. JOAQUINA GUTIERREZ</t>
  </si>
  <si>
    <t>C. E. R. LA SAMARIA</t>
  </si>
  <si>
    <t>C. E. R. LUISA DUQUE DE ARANGO</t>
  </si>
  <si>
    <t>C. E. R. MANUEL CANUTO RESTREPO</t>
  </si>
  <si>
    <t>C. E. R. MARCIAL NARANJO</t>
  </si>
  <si>
    <t>C. E. R. ROSA ARANGO DE RAMIREZ</t>
  </si>
  <si>
    <t>C. E. R. SAN BERNARDO</t>
  </si>
  <si>
    <t>C. E. R. SOTAYAC</t>
  </si>
  <si>
    <t>I. E. R. PANTANILLO</t>
  </si>
  <si>
    <t>C. E. R. ANTONIO DUQUE JIMENEZ</t>
  </si>
  <si>
    <t>C. E. R. ELIAS GUTIERREZ JIMENEZ</t>
  </si>
  <si>
    <t>C. E. R. JESUSITA JIMENEZ</t>
  </si>
  <si>
    <t>C. E. R. LA PRIMAVERA</t>
  </si>
  <si>
    <t>C. E. R. MARIA RESTREPO DE RESTREPO</t>
  </si>
  <si>
    <t>C. E. R. MORROGORDO</t>
  </si>
  <si>
    <t>C. E. R. RAFAEL NARANJO VILLEGAS</t>
  </si>
  <si>
    <t>C. E. R. SAN JOSE</t>
  </si>
  <si>
    <t>C. E. R. SAN VICENTE</t>
  </si>
  <si>
    <t>C. E. R. SANTA ANA</t>
  </si>
  <si>
    <t>C.E.R. PEDRO PABLO BETANCUR</t>
  </si>
  <si>
    <t>C. E. R. CRUCES</t>
  </si>
  <si>
    <t>C. E. R. EL CERRO</t>
  </si>
  <si>
    <t>C. E. R. EL POPO</t>
  </si>
  <si>
    <t>C. E. R. EL RESPALDO</t>
  </si>
  <si>
    <t>C. E. R. FLOR MARINA VARGAS VALENCIA LA PAVA</t>
  </si>
  <si>
    <t>C. E. R. LA INMACULADA</t>
  </si>
  <si>
    <t>C. E. R. PIEDRAS ABAJO</t>
  </si>
  <si>
    <t>C. E. R. SAN LORENZO</t>
  </si>
  <si>
    <t>C. E. R. SAN MIGUELITO</t>
  </si>
  <si>
    <t>C. E. R. TOCAIMA</t>
  </si>
  <si>
    <t>E U PROCESA DELGADO</t>
  </si>
  <si>
    <t>LICEO DE ALEJANDRIA</t>
  </si>
  <si>
    <t>C. E. R. CONCEPCION CARDONA</t>
  </si>
  <si>
    <t>C. E. R. EL CABUYO</t>
  </si>
  <si>
    <t>C. E. R. EL DIAMANTE</t>
  </si>
  <si>
    <t>C. E. R. EL FRESNITO</t>
  </si>
  <si>
    <t>C. E. R. EL PITAL</t>
  </si>
  <si>
    <t>C. E. R. EL PLAN</t>
  </si>
  <si>
    <t>C. E. R. EL RECREO</t>
  </si>
  <si>
    <t>C. E. R. EZEQUIEL NARVAEZ</t>
  </si>
  <si>
    <t>C. E. R. GUILLERMO VALENCIA TISNEZ</t>
  </si>
  <si>
    <t>C. E. R. HELIODORO ZULUAGA GOMEZ</t>
  </si>
  <si>
    <t>C. E. R. LA ARBOLEDA</t>
  </si>
  <si>
    <t>C. E. R. LA PLATA</t>
  </si>
  <si>
    <t>C. E. R. LA QUIEBRA RIONEGRITO</t>
  </si>
  <si>
    <t>C. E. R. MAURICIO BOTERO</t>
  </si>
  <si>
    <t>C. E. R. PRESBITERO MARCO ANTONIO DUQUE</t>
  </si>
  <si>
    <t>C. E. R. RANCHO LARGO</t>
  </si>
  <si>
    <t>C. E. R. SAN AGUSTIN</t>
  </si>
  <si>
    <t>C. E. R. SAN JULIAN</t>
  </si>
  <si>
    <t>C. E. R. SAN PABLO</t>
  </si>
  <si>
    <t>C. E. R. SANTA TERESA</t>
  </si>
  <si>
    <t>C. E. R. SIMEON LOPEZ</t>
  </si>
  <si>
    <t>C. E. R. BUENAVISTA</t>
  </si>
  <si>
    <t>C. E. R. BUENOS AIRES</t>
  </si>
  <si>
    <t>C. E. R. CARLOS ARCILA</t>
  </si>
  <si>
    <t>C. E. R. DIVINO NIÑO</t>
  </si>
  <si>
    <t>C. E. R. EL BOSQUE</t>
  </si>
  <si>
    <t>C. E. R. EL BUGIO</t>
  </si>
  <si>
    <t>C. E. R. EL CAFE</t>
  </si>
  <si>
    <t>C. E. R. EL ROSARIO</t>
  </si>
  <si>
    <t>C. E. R. EL TESORO</t>
  </si>
  <si>
    <t>C. E. R. LA MANUELA</t>
  </si>
  <si>
    <t>C. E. R. LA REINA</t>
  </si>
  <si>
    <t>C. E. R. MARIA AUXILIADORA</t>
  </si>
  <si>
    <t>C. E. R. SAN ANDRES</t>
  </si>
  <si>
    <t>C. E. R. SANTA INES</t>
  </si>
  <si>
    <t>C. E. R. TABANALES</t>
  </si>
  <si>
    <t>C.E.R. EL PERU</t>
  </si>
  <si>
    <t>C.E.R. GUADUALITO</t>
  </si>
  <si>
    <t>ALTO DE LA VIRGEN</t>
  </si>
  <si>
    <t>C. E. R. CAMPO ALEGRE</t>
  </si>
  <si>
    <t>C. E. R. EL JORDAN</t>
  </si>
  <si>
    <t>C. E. R. EL VIAHO</t>
  </si>
  <si>
    <t>C. E. R. LA CHORRERA</t>
  </si>
  <si>
    <t>C. E. R. LA PLACETA</t>
  </si>
  <si>
    <t>C. E. R. LA TRINIDAD</t>
  </si>
  <si>
    <t>C. E. R. LAS MERCEDES</t>
  </si>
  <si>
    <t>C. E. R. LOS MANGOS</t>
  </si>
  <si>
    <t>C. E. R. SANTA BARBARA</t>
  </si>
  <si>
    <t>C. E. R. AGUALINDA</t>
  </si>
  <si>
    <t>C. E. R. CEBADEROS</t>
  </si>
  <si>
    <t>C. E. R. EL HIGUERON</t>
  </si>
  <si>
    <t>C. E. R. EL ROBLAL</t>
  </si>
  <si>
    <t>C. E. R. GUAYABAL</t>
  </si>
  <si>
    <t>C. E. R. LA FLORIDA</t>
  </si>
  <si>
    <t>C. E. R. LA GRANJA</t>
  </si>
  <si>
    <t>C. E. R. LA TOLDA</t>
  </si>
  <si>
    <t>C. E. R. LA VETA</t>
  </si>
  <si>
    <t>C. E. R. LOS LIMONES</t>
  </si>
  <si>
    <t>C. E. R. PALMIRITA</t>
  </si>
  <si>
    <t>C. E. R. SAN MARTIN</t>
  </si>
  <si>
    <t>C. E. R. SANTA RITA</t>
  </si>
  <si>
    <t>C. E. R. EL CHOCO</t>
  </si>
  <si>
    <t>C. E. R. EL VIADAL</t>
  </si>
  <si>
    <t>C. E. R. LA CHONTA</t>
  </si>
  <si>
    <t>C. E. R. LA PEÑA</t>
  </si>
  <si>
    <t>C. E. R. LA PLAYA</t>
  </si>
  <si>
    <t>C. E. R. LAS CRUCES</t>
  </si>
  <si>
    <t>C. E. R. LOS POTREROS</t>
  </si>
  <si>
    <t>C. E. R. MAZOTES</t>
  </si>
  <si>
    <t>C. E. R. SAN ANTONIO</t>
  </si>
  <si>
    <t>C. E. R. SAN JUAN</t>
  </si>
  <si>
    <t>E U FELIPE SANTIAGO</t>
  </si>
  <si>
    <t xml:space="preserve">E U JACKELINE LEFEBRE </t>
  </si>
  <si>
    <t>I.E.R  EL MOLINO</t>
  </si>
  <si>
    <t>LICEO COCORNA</t>
  </si>
  <si>
    <t>C. E. R. JESUS PASCUAL HENAO</t>
  </si>
  <si>
    <t>C. E. R. LA PALMA</t>
  </si>
  <si>
    <t>C. E. R. LA QUIEBRA</t>
  </si>
  <si>
    <t>C. E. R. LOS CEDROS</t>
  </si>
  <si>
    <t>C. E. R. SANTO DOMINGO</t>
  </si>
  <si>
    <t>I. E. R. EL ENTABLADO</t>
  </si>
  <si>
    <t>I. E. R. EL RETIRO</t>
  </si>
  <si>
    <t>I. E. R. EL SINAI</t>
  </si>
  <si>
    <t>I. E. R. MORRITOS</t>
  </si>
  <si>
    <t>I. E. R. SANTA CRUZ</t>
  </si>
  <si>
    <t>C. E. R. ARANGO</t>
  </si>
  <si>
    <t>C. E. R. BARRO BLANCO</t>
  </si>
  <si>
    <t>C. E. R. ESTHER GOMEZ ARIAS</t>
  </si>
  <si>
    <t>C. E. R. JOSEFINA GOMEZ DE GARCIA</t>
  </si>
  <si>
    <t>C. E. R. LA CEJITA</t>
  </si>
  <si>
    <t>C. E. R. LA SONADORA</t>
  </si>
  <si>
    <t>C. E. R. LAS FRIAS</t>
  </si>
  <si>
    <t>C. E. R. LUIS ENRIQUE CARVAJAL CALLEGO</t>
  </si>
  <si>
    <t>C. E. R. MORRO REYES</t>
  </si>
  <si>
    <t>C. E. R. PALMICHAL</t>
  </si>
  <si>
    <t>C. E. R. PELAEZ</t>
  </si>
  <si>
    <t>C. E. R. REMANGO</t>
  </si>
  <si>
    <t>C. E. R. ROSARIO ARISMENDY</t>
  </si>
  <si>
    <t>C. E. R. SAN JUAN ALTO LOS LLANOS</t>
  </si>
  <si>
    <t>C. E. R. SAN PEDRO PEÑOL</t>
  </si>
  <si>
    <t>C. E. R. SAN PEDRO PEÑOL PARTE ALTA</t>
  </si>
  <si>
    <t>C. E. R. SANTA GERTRUDIS</t>
  </si>
  <si>
    <t>C. E. R. EL CONCILIO</t>
  </si>
  <si>
    <t>C. E. R. EL LIBERTADOR</t>
  </si>
  <si>
    <t>C. E. R. EL ROBLE</t>
  </si>
  <si>
    <t>C. E. R. EL TABOR</t>
  </si>
  <si>
    <t>C. E. R. EL VERGEL</t>
  </si>
  <si>
    <t>C. E. R. GABRIEL GOMEZ</t>
  </si>
  <si>
    <t>C. E. R. GALILEA</t>
  </si>
  <si>
    <t>C. E. R. JORGE HOYOS DUQUE</t>
  </si>
  <si>
    <t>C. E. R. LA CASCADA</t>
  </si>
  <si>
    <t>C. E. R. MINITAS</t>
  </si>
  <si>
    <t>C. E. R. QUEBRADONA ARRIBA</t>
  </si>
  <si>
    <t>C. E. R. SAN COSME</t>
  </si>
  <si>
    <t>C. E. R. SAN MATIAS</t>
  </si>
  <si>
    <t>C.E.R. SAN ESTEBAN</t>
  </si>
  <si>
    <t>I. E. R. LA MILAGROSA</t>
  </si>
  <si>
    <t>C. E. R. BUENAVISTA ABAJO</t>
  </si>
  <si>
    <t>C. E. R. EL TABLAZO</t>
  </si>
  <si>
    <t>C. E. R. JESUS SALAZAR</t>
  </si>
  <si>
    <t>C. E. R. JUAN FRANCISCO DUQUE</t>
  </si>
  <si>
    <t>C. E. R. LA ARENOSA</t>
  </si>
  <si>
    <t>C. E. R. LA ESTRELLA</t>
  </si>
  <si>
    <t>C. E. R. LA HONDA</t>
  </si>
  <si>
    <t>C. E. R. LA HONDA CENTRAL</t>
  </si>
  <si>
    <t>C. E. R. LA SELVA</t>
  </si>
  <si>
    <t>C. E. R. LAS PALMAS</t>
  </si>
  <si>
    <t>C. E. R. NUESTRA SEÑORA DE LAS MERCEDES</t>
  </si>
  <si>
    <t>C. E. R. REYES</t>
  </si>
  <si>
    <t>C. E. R. SAN FRANCISCO</t>
  </si>
  <si>
    <t>C. E. R. SAN JOSE LA QUIEBRA</t>
  </si>
  <si>
    <t>COLEGIO GRANADA</t>
  </si>
  <si>
    <t>E U JESUS MARIA YEPES</t>
  </si>
  <si>
    <t>I. E. JESUS MARIA ARIAS</t>
  </si>
  <si>
    <t>I. E. R. ALVARO HERRERA</t>
  </si>
  <si>
    <t>I. E. SANTA ANA</t>
  </si>
  <si>
    <t>C. E. R. BELLAVISTA</t>
  </si>
  <si>
    <t>C. E. R. DAMAS</t>
  </si>
  <si>
    <t>C. E. R. EL CARAÑO</t>
  </si>
  <si>
    <t>C. E. R. EL CONDOR</t>
  </si>
  <si>
    <t>C. E. R. EL LIMON</t>
  </si>
  <si>
    <t>C. E. R. LA ARGENTINA</t>
  </si>
  <si>
    <t>C. E. R. LA BALVANERA</t>
  </si>
  <si>
    <t>C. E. R. LA PEDRERA</t>
  </si>
  <si>
    <t>C. E. R. LAS MANGAS</t>
  </si>
  <si>
    <t>C. E. R. BALSORA</t>
  </si>
  <si>
    <t>C. E. R. BERLIN</t>
  </si>
  <si>
    <t>C. E. R. CAMPOALEGRE</t>
  </si>
  <si>
    <t>C. E. R. EL JAZMIN</t>
  </si>
  <si>
    <t>C. E. R. EL PALMAR</t>
  </si>
  <si>
    <t>C. E. R. GUAMAL</t>
  </si>
  <si>
    <t>C. E. R. MORRO AZUL</t>
  </si>
  <si>
    <t>C. E. R. REQUINTADERO</t>
  </si>
  <si>
    <t>C. E. R. SAN JOAQUIN</t>
  </si>
  <si>
    <t>C. E. R. SANTA ROSA</t>
  </si>
  <si>
    <t>C. E. R. EL GUAMITO</t>
  </si>
  <si>
    <t>C. E. R. EL LLANO</t>
  </si>
  <si>
    <t>C. E. R. LA QUIEBRA DE SAN JUAN</t>
  </si>
  <si>
    <t>C. E. R. MEDIACUESTA</t>
  </si>
  <si>
    <t>C. E. R. QUIEBRA DE SAN JOSE</t>
  </si>
  <si>
    <t>C. E. R. QUIEBRA HONDA</t>
  </si>
  <si>
    <t>C. E. R. RIO ARRIBA</t>
  </si>
  <si>
    <t>C. E. R. SAN MIGUEL</t>
  </si>
  <si>
    <t>C. E. R. SAN PEDRO ARRIBA</t>
  </si>
  <si>
    <t>I.E.R. LA LINDA</t>
  </si>
  <si>
    <t>C. E. R. AGUACATAL</t>
  </si>
  <si>
    <t>C. E. R. EL PIÑAL</t>
  </si>
  <si>
    <t>C. E. R. EL ZAFIRO</t>
  </si>
  <si>
    <t>C. E. R. GUADUALITO</t>
  </si>
  <si>
    <t>C. E. R. LA ESPAÑOLA</t>
  </si>
  <si>
    <t>C. E. R. LA IGUANA</t>
  </si>
  <si>
    <t>C. E. R. MONTECRISTO</t>
  </si>
  <si>
    <t>C. E. R. VENECIA</t>
  </si>
  <si>
    <t>C. E. R. CAÑAVERAL</t>
  </si>
  <si>
    <t>C. E. R. FRONTERITAS</t>
  </si>
  <si>
    <t>C. E. R. LA CIENAGA</t>
  </si>
  <si>
    <t>C. E. R. LA GARRUCHA NO.2</t>
  </si>
  <si>
    <t>C. E. R. PIO XII</t>
  </si>
  <si>
    <t>C. E. R. PUERTO VELO</t>
  </si>
  <si>
    <t>C. E. R. SAMANA</t>
  </si>
  <si>
    <t>C. E. R. SIMON BOLIVAR</t>
  </si>
  <si>
    <t>C.E.R. MIRANDITA</t>
  </si>
  <si>
    <t>CENTRO EDUCATIVO RURAL LOS BERROS</t>
  </si>
  <si>
    <t>C. E. R. BUGUITA</t>
  </si>
  <si>
    <t>C. E. R. LA CABAÑA</t>
  </si>
  <si>
    <t>E.U. JOHN F. KENNEDY</t>
  </si>
  <si>
    <t>E.U. MERCEDITAS SANIN CANO</t>
  </si>
  <si>
    <t>EU ZULIA</t>
  </si>
  <si>
    <t>LICEO JOAQUIN CARDENAS GOMEZ</t>
  </si>
  <si>
    <t>C. E. R.  MARIA AUXILIADORA</t>
  </si>
  <si>
    <t>C. E. R. CARLOS CIRO</t>
  </si>
  <si>
    <t>C. E. R. EL CHARCON</t>
  </si>
  <si>
    <t>C. E. R. JUAN XXIII</t>
  </si>
  <si>
    <t>C. E. R. LA AGUADA</t>
  </si>
  <si>
    <t>C. E. R. LA ILUSION</t>
  </si>
  <si>
    <t>C. E. R. PORTUGAL</t>
  </si>
  <si>
    <t>C. E. R. PRESBITERO CARLOS GOMEZ</t>
  </si>
  <si>
    <t>C. E. R. TINAJAS</t>
  </si>
  <si>
    <t>CENTRO EDUCATIVO RURAL NUEVA RISARALDA</t>
  </si>
  <si>
    <t>CENTRO EDUCATIVO RURAL SANTA INES</t>
  </si>
  <si>
    <t>COLEGIO EL JORDAN</t>
  </si>
  <si>
    <t>E.U. PBRO. MARCOS GOMEZ</t>
  </si>
  <si>
    <t>C. E. R.  LA ESPERANZA</t>
  </si>
  <si>
    <t>C. E. R.  LA TUPIADA</t>
  </si>
  <si>
    <t>C. E. R. ARENOSAS</t>
  </si>
  <si>
    <t>C. E. R. CALDERAS</t>
  </si>
  <si>
    <t>C. E. R. DOS QUEBRADAS</t>
  </si>
  <si>
    <t>C. E. R. LA HONDITA</t>
  </si>
  <si>
    <t>C. E. R. LA SAGRADA FAMILIA</t>
  </si>
  <si>
    <t>C. E. R. LAS CAMELIAS</t>
  </si>
  <si>
    <t>C. E. R. PUERTO RICO</t>
  </si>
  <si>
    <t>C. E. R. VALLEJUELITO</t>
  </si>
  <si>
    <t>C.E.R. EL CHOCO</t>
  </si>
  <si>
    <t>C.E.R. EL PABELLÓN</t>
  </si>
  <si>
    <t>C.E.R. EL VERGEL</t>
  </si>
  <si>
    <t>C.E.R. HORTONÁ</t>
  </si>
  <si>
    <t>I.E.R. PALMICHAL</t>
  </si>
  <si>
    <t>C. E. R. EL CIPRES</t>
  </si>
  <si>
    <t>C. E. R. LA VENTANA</t>
  </si>
  <si>
    <t>C. E. R. MAJAGUAL</t>
  </si>
  <si>
    <t>C. E. R. SAN JUAN LOS LLANOS</t>
  </si>
  <si>
    <t>C.E.R EL PRADO</t>
  </si>
  <si>
    <t>C.E.R. COCALITO</t>
  </si>
  <si>
    <t xml:space="preserve">C.E.R. SAN ANTONIO </t>
  </si>
  <si>
    <t>C.E.R. SAN MIGUEL</t>
  </si>
  <si>
    <t>C.E.R. SIETE DE AGOSTO</t>
  </si>
  <si>
    <t>CENTRO EDUCATIVO RURAL SANTA RITA</t>
  </si>
  <si>
    <t xml:space="preserve">INSTITUCION EDUCATIVA RURAL SAMANA </t>
  </si>
  <si>
    <t>C. E. R. EL ARREBOL</t>
  </si>
  <si>
    <t>C. E. R. EL CASCARILLO</t>
  </si>
  <si>
    <t>C. E. R. EL VENADO</t>
  </si>
  <si>
    <t>C. E. R. JARDIN DE AQUITANIA</t>
  </si>
  <si>
    <t>C. E. R. LOS YERBALES</t>
  </si>
  <si>
    <t>C. E. R. MIRAFLORES</t>
  </si>
  <si>
    <t>C. E. R. PBRO ROBERTO SANCHEZ - LA CRISTALINA</t>
  </si>
  <si>
    <t>C. E. R. POCITOS</t>
  </si>
  <si>
    <t>LA FE</t>
  </si>
  <si>
    <t>LA HINOJOSA</t>
  </si>
  <si>
    <t>LA UNION</t>
  </si>
  <si>
    <t>C. E. R. BOQUERON</t>
  </si>
  <si>
    <t>C. E. R. EL TAGUAL</t>
  </si>
  <si>
    <t>C. E. R. FARALLONES</t>
  </si>
  <si>
    <t>C. E. R. GUACALES</t>
  </si>
  <si>
    <t>C. E. R. LA ERESMA</t>
  </si>
  <si>
    <t>C. E. R. LA LORA</t>
  </si>
  <si>
    <t>C. E. R. LA MARAVILLA</t>
  </si>
  <si>
    <t>C. E. R. LAS AGUADAS</t>
  </si>
  <si>
    <t>C. E. R. PAJUI</t>
  </si>
  <si>
    <t>C. E. R. SAN ISIDRO</t>
  </si>
  <si>
    <t>C. E. R. EL SILENCIO</t>
  </si>
  <si>
    <t>C. E. R. LA ARAUCA</t>
  </si>
  <si>
    <t>C. E. R. LA GARRUCHA</t>
  </si>
  <si>
    <t>C. E. R. SALAMBRINA</t>
  </si>
  <si>
    <t>C. E. R. TABITAS</t>
  </si>
  <si>
    <t>C. E. R. TEBAIDA</t>
  </si>
  <si>
    <t>C.E.R SAN PABLO</t>
  </si>
  <si>
    <t>C.E.R VALLESOL</t>
  </si>
  <si>
    <t>C.E.R. EL POPAL</t>
  </si>
  <si>
    <t>C. E. R. CUBA</t>
  </si>
  <si>
    <t>C. E. R. EL PAISA</t>
  </si>
  <si>
    <t>C. E. R. EL PORVENIR</t>
  </si>
  <si>
    <t>C. E. R. PALESTINA</t>
  </si>
  <si>
    <t>C. E. R. SOPETRAN</t>
  </si>
  <si>
    <t>C.E.R. SANTA RITA</t>
  </si>
  <si>
    <t>E U JUAN J HOYOS GOMEZ</t>
  </si>
  <si>
    <t>E U MADRE LAURA</t>
  </si>
  <si>
    <t>EMPRENDEDORES</t>
  </si>
  <si>
    <t>I. E. BUENOS AIRES</t>
  </si>
  <si>
    <t>LA ARABIA</t>
  </si>
  <si>
    <t>LICEO SAN LUIS</t>
  </si>
  <si>
    <t>MANIZALES</t>
  </si>
  <si>
    <t>C. E. R. LA CUMBRE</t>
  </si>
  <si>
    <t>C. E. R. MONTELORO</t>
  </si>
  <si>
    <t>C. E. R. VEGA GRANDE</t>
  </si>
  <si>
    <t>C.E.R ALTAVISTA PARTE ALTA</t>
  </si>
  <si>
    <t>C. E. R. LA CRISTALINA</t>
  </si>
  <si>
    <t>C. E. R. LAS CONFUSAS</t>
  </si>
  <si>
    <t>C. E. R.  MANILA</t>
  </si>
  <si>
    <t>C. E. R. CAMAS</t>
  </si>
  <si>
    <t>C. E. R. EL ARENAL</t>
  </si>
  <si>
    <t>C. E. R. EL BIZCOCHO</t>
  </si>
  <si>
    <t>C. E. R. FALDITAS</t>
  </si>
  <si>
    <t>C. E. R. LA CLARA</t>
  </si>
  <si>
    <t>C. E. R. LA RAPIDA</t>
  </si>
  <si>
    <t>C. E. R. LOS MEDIOS</t>
  </si>
  <si>
    <t>C. E. R. MACANAL</t>
  </si>
  <si>
    <t>C. E. R. PEÑOLES</t>
  </si>
  <si>
    <t>C. E. R. QUEBRADONA</t>
  </si>
  <si>
    <t>C. E. R. SAMARIA</t>
  </si>
  <si>
    <t>C.E.R. BOQUERÓN</t>
  </si>
  <si>
    <t>C. E. R.  CARDAL</t>
  </si>
  <si>
    <t>C. E. R.  EL GOLGOTA</t>
  </si>
  <si>
    <t>C. E. R.  EL TOPACIO</t>
  </si>
  <si>
    <t>C. E. R.  LAS DIVISAS</t>
  </si>
  <si>
    <t>C. E. R. ALTO DE MARIA</t>
  </si>
  <si>
    <t>C. E. R. CAMELIAS</t>
  </si>
  <si>
    <t>C. E. R. CHICO</t>
  </si>
  <si>
    <t>C. E. R. EL INGENIO</t>
  </si>
  <si>
    <t>C. E. R. EL JAGUE</t>
  </si>
  <si>
    <t>C. E. R. LA DORADA</t>
  </si>
  <si>
    <t>C. E. R. LA IRACA</t>
  </si>
  <si>
    <t>C. E. R. PIEDRAS ARRIBA</t>
  </si>
  <si>
    <t>C. E. R. PUENTE TIERRA</t>
  </si>
  <si>
    <t>C. E. R. SANTA CRUZ</t>
  </si>
  <si>
    <t>I. E. R. LA MESA</t>
  </si>
  <si>
    <t>C. E. R.  DANTICAS</t>
  </si>
  <si>
    <t>C. E. R.  LA CUMBRE</t>
  </si>
  <si>
    <t>C. E. R. CUERVOS</t>
  </si>
  <si>
    <t>C. E. R. DANTAS</t>
  </si>
  <si>
    <t>C. E. R. EL BRASIL</t>
  </si>
  <si>
    <t>C. E. R. EL CHARCO</t>
  </si>
  <si>
    <t>C. E. R. LA BALSA</t>
  </si>
  <si>
    <t>C. E. R. LA PRADERA</t>
  </si>
  <si>
    <t>C. E. R. LA REINA # 1</t>
  </si>
  <si>
    <t>CENTRO EDUCATIVO RURAL  LOS CENTROS</t>
  </si>
  <si>
    <t>COLEGIO SAN RAFAEL</t>
  </si>
  <si>
    <t xml:space="preserve">E U NARCISA ARBELAEZ </t>
  </si>
  <si>
    <t>C. E. R. ALTO DEL RAYO</t>
  </si>
  <si>
    <t>C. E. R. EL CEDRO</t>
  </si>
  <si>
    <t>C. E. R. EL SALADO</t>
  </si>
  <si>
    <t>C. E. R. GREGORIO GUTIERREZ GONZALEZ</t>
  </si>
  <si>
    <t>C. E. R. LA FRANCIA</t>
  </si>
  <si>
    <t>C. E. R. LA TORRE</t>
  </si>
  <si>
    <t>C. E. R. RIO VERDE</t>
  </si>
  <si>
    <t>C. E. R. ROBLALITO A</t>
  </si>
  <si>
    <t>C. E. R. ROBLALITO B</t>
  </si>
  <si>
    <t>C. E. R. SIRGUA ARRIBA</t>
  </si>
  <si>
    <t>C. E. R. SIRGUITA</t>
  </si>
  <si>
    <t>C. E. R. ZURRUMBAL</t>
  </si>
  <si>
    <t>I. E.  ENRIQUE TORO CALLE</t>
  </si>
  <si>
    <t>I. E. R. SIRGUA ABAJO</t>
  </si>
  <si>
    <t>C. E. R. BEATO FRAY MELQUIADES RAMIREZ</t>
  </si>
  <si>
    <t>C. E. R. EL RODEO</t>
  </si>
  <si>
    <t>C. E. R. EL SALTO</t>
  </si>
  <si>
    <t>C. E. R. LA FALDA</t>
  </si>
  <si>
    <t>C. E. R. LLANADAS ABAJO</t>
  </si>
  <si>
    <t>C. E. R. LLANADAS SANTA CLARA</t>
  </si>
  <si>
    <t>C. E. R. MARIANO OSPINA PEREZ</t>
  </si>
  <si>
    <t>C. E. R. MEDIA CUESTA</t>
  </si>
  <si>
    <t>C. E. R. ROBLAL ARRIBA</t>
  </si>
  <si>
    <t>C. E. R. SAN JOSE DE LAS CRUCES</t>
  </si>
  <si>
    <t>C. E. R. SANTA MARTA</t>
  </si>
  <si>
    <t xml:space="preserve">ESCUELA HOGAR SAN ELIAS </t>
  </si>
  <si>
    <t>C. E. R.  EL PORVENIR</t>
  </si>
  <si>
    <t>C. E. R. LA HERMOSA</t>
  </si>
  <si>
    <t>C. E. R. LA LINDA</t>
  </si>
  <si>
    <t>C. E. R. LA MESA</t>
  </si>
  <si>
    <t>C. E. R. LA PAZ SAN FRANCISCO</t>
  </si>
  <si>
    <t>C. E. R. MULATO ALTO</t>
  </si>
  <si>
    <t>C. E. R. SAN RAFAEL</t>
  </si>
  <si>
    <t>C. E. R. SANTA ROSA LA DANTA</t>
  </si>
  <si>
    <t>I. E. R. JERUSALEN</t>
  </si>
  <si>
    <t>C. E. R. ALTO BONITO</t>
  </si>
  <si>
    <t>C. E. R. PIEDRAS BLANCAS</t>
  </si>
  <si>
    <t>C. E. R. ALTO DE SABANA</t>
  </si>
  <si>
    <t>C. E. R. CHAVERRAS</t>
  </si>
  <si>
    <t>C. E. R. EL CHIRIMOYO</t>
  </si>
  <si>
    <t>C. E. R. LA CAPILLA</t>
  </si>
  <si>
    <t>C. E. R. LA MONTAÑITA</t>
  </si>
  <si>
    <t>C. E. R. LAUREANO GOMEZ</t>
  </si>
  <si>
    <t>C. E. R. LOS PLANES</t>
  </si>
  <si>
    <t>C. E. R. MAGALLO</t>
  </si>
  <si>
    <t>C. E. R. MANZANARES</t>
  </si>
  <si>
    <t>C. E. R. MANZANARES CENTRO</t>
  </si>
  <si>
    <t>I. E. INTEGRAL PARA JOVENES Y ADULTOS CELIA RAMOS TORO</t>
  </si>
  <si>
    <t>C. E. R. ARENILLAL</t>
  </si>
  <si>
    <t>C. E. R. AURES SONSON</t>
  </si>
  <si>
    <t>C. E. R. BRASILAL</t>
  </si>
  <si>
    <t>C. E. R. EL COCO</t>
  </si>
  <si>
    <t>C. E. R. LAS BRISAS</t>
  </si>
  <si>
    <t>C. E. R. LOS PLANCITOS</t>
  </si>
  <si>
    <t>C. E. R. TASAJO</t>
  </si>
  <si>
    <t>C. E. R. VENTIADEROS</t>
  </si>
  <si>
    <t>I. E. R. LA SOLEDAD</t>
  </si>
  <si>
    <t>SANTA ROSA BRASILAL</t>
  </si>
  <si>
    <t>C. E. R. AGUADITA</t>
  </si>
  <si>
    <t>C. E. R. EL TIGRE EL CAUNZAL</t>
  </si>
  <si>
    <t>C. E. R. EL TIGRE LA HABANA</t>
  </si>
  <si>
    <t>C. E. R. GUAYAQUIL</t>
  </si>
  <si>
    <t>C. E. R. LA HABANA</t>
  </si>
  <si>
    <t>C. E. R. LA PALMITA</t>
  </si>
  <si>
    <t>C. E. R. MARTHA PANESSO DE TORO</t>
  </si>
  <si>
    <t>C. E. R. MURRINGO</t>
  </si>
  <si>
    <t>C. E. R. NARANJAL ABAJO</t>
  </si>
  <si>
    <t>C. E. R. NARANJAL ARRIBA</t>
  </si>
  <si>
    <t>C. E. R. NORI</t>
  </si>
  <si>
    <t>C. E. R. SAN JERONIMO</t>
  </si>
  <si>
    <t>C. E. R. TOMAS CARRASQUILLA</t>
  </si>
  <si>
    <t>C. E. R. YARUMAL</t>
  </si>
  <si>
    <t>Sede Educativa</t>
  </si>
  <si>
    <t>NARIÑO</t>
  </si>
  <si>
    <t>Anexo No. 15d. Cantidades e ítems a entregar Antioquia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</si>
</sst>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164" formatCode="&quot;$&quot;\ #,##0;[Red]\-&quot;$&quot;\ #,##0"/>
    <numFmt numFmtId="165" formatCode="_-&quot;$&quot;\ * #,##0_-;\-&quot;$&quot;\ * #,##0_-;_-&quot;$&quot;\ * &quot;-&quot;_-;_-@_-"/>
    <numFmt numFmtId="166" formatCode="_-* #,##0_-;\-* #,##0_-;_-* &quot;-&quot;_-;_-@_-"/>
    <numFmt numFmtId="167" formatCode="_-* #,##0.00_-;\-* #,##0.00_-;_-* &quot;-&quot;??_-;_-@_-"/>
    <numFmt numFmtId="168" formatCode="_ &quot;$&quot;* #,##0_ ;_ &quot;$&quot;* \-#,##0_ ;_ &quot;$&quot;* &quot;-&quot;??_ ;_ @_ "/>
    <numFmt numFmtId="169" formatCode="&quot;$&quot;\ #,##0;&quot;$&quot;\ \-#,##0"/>
  </numFmts>
  <fonts count="20" x14ac:knownFonts="1">
    <font>
      <sz val="11"/>
      <color theme="1"/>
      <name val="Calibri"/>
      <family val="2"/>
      <scheme val="minor"/>
    </font>
    <font>
      <sz val="11"/>
      <color theme="1"/>
      <name val="Calibri"/>
      <family val="2"/>
      <scheme val="minor"/>
    </font>
    <font>
      <b/>
      <sz val="10"/>
      <color rgb="FFFFFFFF"/>
      <name val="Calibri"/>
      <family val="2"/>
    </font>
    <font>
      <sz val="10"/>
      <color rgb="FF000000"/>
      <name val="Calibri"/>
      <family val="2"/>
    </font>
    <font>
      <b/>
      <sz val="10"/>
      <color rgb="FF000000"/>
      <name val="Calibri"/>
      <family val="2"/>
    </font>
    <font>
      <b/>
      <sz val="14"/>
      <color rgb="FF000000"/>
      <name val="Calibri"/>
      <family val="2"/>
    </font>
    <font>
      <b/>
      <sz val="14"/>
      <color theme="1"/>
      <name val="Calibri"/>
      <family val="2"/>
      <scheme val="minor"/>
    </font>
    <font>
      <b/>
      <sz val="11"/>
      <color theme="1"/>
      <name val="Calibri"/>
      <family val="2"/>
      <scheme val="minor"/>
    </font>
    <font>
      <b/>
      <sz val="14"/>
      <color theme="1"/>
      <name val="Arial Narrow"/>
      <family val="2"/>
    </font>
    <font>
      <sz val="12"/>
      <color indexed="81"/>
      <name val="Tahoma"/>
      <family val="2"/>
    </font>
    <font>
      <sz val="9"/>
      <color indexed="81"/>
      <name val="Tahoma"/>
      <family val="2"/>
    </font>
    <font>
      <sz val="11"/>
      <color theme="1"/>
      <name val="Arial Narrow"/>
      <family val="2"/>
    </font>
    <font>
      <sz val="10"/>
      <color rgb="FF000000"/>
      <name val="Calibri"/>
      <family val="2"/>
      <scheme val="minor"/>
    </font>
    <font>
      <sz val="10"/>
      <name val="Arial"/>
      <family val="2"/>
    </font>
    <font>
      <sz val="10"/>
      <name val="Verdana"/>
      <family val="2"/>
    </font>
    <font>
      <sz val="10"/>
      <name val="Calibri"/>
      <family val="2"/>
      <scheme val="minor"/>
    </font>
    <font>
      <sz val="11"/>
      <name val="Calibri"/>
      <family val="2"/>
      <scheme val="minor"/>
    </font>
    <font>
      <b/>
      <sz val="14"/>
      <name val="Calibri"/>
      <family val="2"/>
      <scheme val="minor"/>
    </font>
    <font>
      <b/>
      <sz val="10"/>
      <name val="Calibri"/>
      <family val="2"/>
      <scheme val="minor"/>
    </font>
    <font>
      <sz val="10"/>
      <color rgb="FF000000"/>
      <name val="Arial"/>
      <family val="2"/>
    </font>
  </fonts>
  <fills count="7">
    <fill>
      <patternFill patternType="none"/>
    </fill>
    <fill>
      <patternFill patternType="gray125"/>
    </fill>
    <fill>
      <patternFill patternType="solid">
        <fgColor rgb="FF5B9BD5"/>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5" tint="0.59999389629810485"/>
        <bgColor indexed="64"/>
      </patternFill>
    </fill>
  </fills>
  <borders count="25">
    <border>
      <left/>
      <right/>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4">
    <xf numFmtId="0" fontId="0" fillId="0" borderId="0"/>
    <xf numFmtId="166"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1" fillId="0" borderId="0"/>
    <xf numFmtId="169" fontId="13" fillId="0" borderId="0" applyFont="0" applyFill="0" applyBorder="0" applyAlignment="0" applyProtection="0"/>
    <xf numFmtId="0" fontId="14" fillId="0" borderId="0"/>
    <xf numFmtId="0" fontId="1" fillId="0" borderId="0"/>
    <xf numFmtId="42" fontId="1" fillId="0" borderId="0" applyFont="0" applyFill="0" applyBorder="0" applyAlignment="0" applyProtection="0"/>
    <xf numFmtId="44" fontId="1" fillId="0" borderId="0" applyFont="0" applyFill="0" applyBorder="0" applyAlignment="0" applyProtection="0"/>
    <xf numFmtId="0" fontId="13" fillId="0" borderId="0"/>
    <xf numFmtId="9" fontId="13" fillId="0" borderId="0" applyFont="0" applyFill="0" applyBorder="0" applyAlignment="0" applyProtection="0"/>
    <xf numFmtId="165" fontId="1" fillId="0" borderId="0" applyFont="0" applyFill="0" applyBorder="0" applyAlignment="0" applyProtection="0"/>
  </cellStyleXfs>
  <cellXfs count="87">
    <xf numFmtId="0" fontId="0" fillId="0" borderId="0" xfId="0"/>
    <xf numFmtId="164" fontId="0" fillId="0" borderId="0" xfId="0" applyNumberFormat="1"/>
    <xf numFmtId="3" fontId="3" fillId="0" borderId="2" xfId="0" applyNumberFormat="1" applyFont="1" applyBorder="1" applyAlignment="1">
      <alignment horizontal="righ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164" fontId="3" fillId="0" borderId="4" xfId="0" applyNumberFormat="1" applyFont="1" applyBorder="1" applyAlignment="1">
      <alignment horizontal="right" vertical="center" wrapText="1"/>
    </xf>
    <xf numFmtId="0" fontId="3" fillId="0" borderId="4" xfId="0" applyFont="1" applyBorder="1" applyAlignment="1">
      <alignment horizontal="right" vertical="center"/>
    </xf>
    <xf numFmtId="3" fontId="3" fillId="0" borderId="4" xfId="0" applyNumberFormat="1" applyFont="1" applyBorder="1" applyAlignment="1">
      <alignment horizontal="right" vertical="center"/>
    </xf>
    <xf numFmtId="164" fontId="5" fillId="0" borderId="5" xfId="0" applyNumberFormat="1" applyFont="1" applyBorder="1" applyAlignment="1">
      <alignment horizontal="center" vertical="center" wrapText="1"/>
    </xf>
    <xf numFmtId="164" fontId="5" fillId="0" borderId="5" xfId="0" applyNumberFormat="1" applyFont="1" applyBorder="1" applyAlignment="1">
      <alignment horizontal="center" vertical="center"/>
    </xf>
    <xf numFmtId="166" fontId="0" fillId="0" borderId="0" xfId="1" applyFont="1"/>
    <xf numFmtId="166" fontId="0" fillId="0" borderId="0" xfId="1" applyFont="1" applyAlignment="1">
      <alignment vertical="center"/>
    </xf>
    <xf numFmtId="166" fontId="0" fillId="0" borderId="0" xfId="0" applyNumberFormat="1"/>
    <xf numFmtId="10" fontId="0" fillId="0" borderId="0" xfId="2" applyNumberFormat="1" applyFont="1"/>
    <xf numFmtId="0" fontId="2" fillId="2" borderId="8"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0" borderId="9" xfId="0" applyFont="1" applyBorder="1" applyAlignment="1">
      <alignment horizontal="right" vertical="center"/>
    </xf>
    <xf numFmtId="3" fontId="3" fillId="0" borderId="9" xfId="0" applyNumberFormat="1" applyFont="1" applyBorder="1" applyAlignment="1">
      <alignment horizontal="right" vertical="center"/>
    </xf>
    <xf numFmtId="3" fontId="3" fillId="0" borderId="8" xfId="0" applyNumberFormat="1" applyFont="1" applyBorder="1" applyAlignment="1">
      <alignment horizontal="right" vertical="center" wrapText="1"/>
    </xf>
    <xf numFmtId="166" fontId="0" fillId="0" borderId="8" xfId="0" applyNumberFormat="1" applyBorder="1" applyAlignment="1">
      <alignment vertical="center" wrapText="1"/>
    </xf>
    <xf numFmtId="0" fontId="0" fillId="0" borderId="8" xfId="0" applyBorder="1" applyAlignment="1">
      <alignment vertical="center" wrapText="1"/>
    </xf>
    <xf numFmtId="0" fontId="0" fillId="0" borderId="8" xfId="0" applyBorder="1" applyAlignment="1">
      <alignment vertical="center"/>
    </xf>
    <xf numFmtId="166" fontId="0" fillId="0" borderId="8" xfId="0" applyNumberFormat="1" applyBorder="1" applyAlignment="1">
      <alignment vertical="center"/>
    </xf>
    <xf numFmtId="3" fontId="3" fillId="5" borderId="8" xfId="0" applyNumberFormat="1" applyFont="1" applyFill="1" applyBorder="1" applyAlignment="1">
      <alignment horizontal="right" vertical="center" wrapText="1"/>
    </xf>
    <xf numFmtId="164" fontId="3" fillId="5" borderId="4" xfId="0" applyNumberFormat="1" applyFont="1" applyFill="1" applyBorder="1" applyAlignment="1">
      <alignment horizontal="right" vertical="center" wrapText="1"/>
    </xf>
    <xf numFmtId="0" fontId="3" fillId="5" borderId="9" xfId="0" applyFont="1" applyFill="1" applyBorder="1" applyAlignment="1">
      <alignment horizontal="right" vertical="center"/>
    </xf>
    <xf numFmtId="0" fontId="11" fillId="0" borderId="13" xfId="0" applyFont="1" applyFill="1" applyBorder="1" applyAlignment="1">
      <alignment vertical="center" wrapText="1"/>
    </xf>
    <xf numFmtId="0" fontId="11" fillId="0" borderId="8" xfId="0" applyFont="1" applyFill="1" applyBorder="1" applyAlignment="1">
      <alignment vertical="center" wrapText="1"/>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1" fillId="0" borderId="12" xfId="0" applyFont="1" applyFill="1" applyBorder="1" applyAlignment="1">
      <alignment vertical="center" wrapText="1"/>
    </xf>
    <xf numFmtId="0" fontId="11" fillId="0" borderId="14" xfId="0" applyFont="1" applyFill="1" applyBorder="1" applyAlignment="1">
      <alignment vertical="center" wrapText="1"/>
    </xf>
    <xf numFmtId="164" fontId="3" fillId="0" borderId="15" xfId="0" applyNumberFormat="1" applyFont="1" applyBorder="1" applyAlignment="1">
      <alignment horizontal="right" vertical="center" wrapText="1"/>
    </xf>
    <xf numFmtId="0" fontId="3" fillId="0" borderId="0" xfId="0" applyFont="1" applyBorder="1" applyAlignment="1">
      <alignment horizontal="right" vertical="center"/>
    </xf>
    <xf numFmtId="3" fontId="3" fillId="0" borderId="10" xfId="0" applyNumberFormat="1" applyFont="1" applyBorder="1" applyAlignment="1">
      <alignment horizontal="right" vertical="center" wrapText="1"/>
    </xf>
    <xf numFmtId="164" fontId="3" fillId="5" borderId="8" xfId="0" applyNumberFormat="1" applyFont="1" applyFill="1" applyBorder="1" applyAlignment="1">
      <alignment horizontal="right" vertical="center" wrapText="1"/>
    </xf>
    <xf numFmtId="0" fontId="3" fillId="5" borderId="8" xfId="0" applyFont="1" applyFill="1" applyBorder="1" applyAlignment="1">
      <alignment horizontal="right" vertical="center"/>
    </xf>
    <xf numFmtId="0" fontId="11" fillId="0" borderId="0" xfId="0" applyFont="1" applyFill="1" applyBorder="1" applyAlignment="1">
      <alignment vertical="center" wrapText="1"/>
    </xf>
    <xf numFmtId="164" fontId="3" fillId="5" borderId="16" xfId="0" applyNumberFormat="1" applyFont="1" applyFill="1" applyBorder="1" applyAlignment="1">
      <alignment horizontal="right" vertical="center" wrapText="1"/>
    </xf>
    <xf numFmtId="0" fontId="8" fillId="4" borderId="8" xfId="0" applyFont="1" applyFill="1" applyBorder="1" applyAlignment="1">
      <alignment vertical="center" wrapText="1"/>
    </xf>
    <xf numFmtId="0" fontId="8" fillId="4" borderId="10" xfId="0" applyFont="1" applyFill="1" applyBorder="1" applyAlignment="1">
      <alignment vertical="center" wrapText="1"/>
    </xf>
    <xf numFmtId="0" fontId="11" fillId="0" borderId="16" xfId="0" applyFont="1" applyFill="1" applyBorder="1" applyAlignment="1">
      <alignment vertical="center" wrapText="1"/>
    </xf>
    <xf numFmtId="166" fontId="5" fillId="0" borderId="5" xfId="0" applyNumberFormat="1" applyFont="1" applyBorder="1" applyAlignment="1">
      <alignment horizontal="center" vertical="center" wrapText="1"/>
    </xf>
    <xf numFmtId="164" fontId="5" fillId="0" borderId="5" xfId="0" applyNumberFormat="1" applyFont="1" applyBorder="1" applyAlignment="1">
      <alignment horizontal="right" vertical="center"/>
    </xf>
    <xf numFmtId="0" fontId="0" fillId="0" borderId="0" xfId="0"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xf numFmtId="2" fontId="0" fillId="0" borderId="19" xfId="0" applyNumberFormat="1" applyBorder="1" applyAlignment="1">
      <alignment horizontal="center" vertical="center"/>
    </xf>
    <xf numFmtId="0" fontId="0" fillId="0" borderId="13" xfId="0" applyBorder="1"/>
    <xf numFmtId="0" fontId="0" fillId="0" borderId="13" xfId="0" applyBorder="1" applyAlignment="1">
      <alignment wrapText="1"/>
    </xf>
    <xf numFmtId="0" fontId="0" fillId="0" borderId="20" xfId="0" applyFill="1" applyBorder="1" applyAlignment="1">
      <alignment horizontal="right" vertical="center"/>
    </xf>
    <xf numFmtId="2" fontId="0" fillId="0" borderId="21" xfId="0" applyNumberFormat="1" applyBorder="1" applyAlignment="1">
      <alignment horizontal="center" vertical="center"/>
    </xf>
    <xf numFmtId="0" fontId="7" fillId="0" borderId="22" xfId="0" applyFont="1" applyFill="1" applyBorder="1" applyAlignment="1">
      <alignment horizontal="right" vertical="center"/>
    </xf>
    <xf numFmtId="2" fontId="7" fillId="0" borderId="1" xfId="0" applyNumberFormat="1" applyFont="1" applyBorder="1" applyAlignment="1">
      <alignment horizontal="center" vertical="center"/>
    </xf>
    <xf numFmtId="168" fontId="0" fillId="0" borderId="0" xfId="0" applyNumberFormat="1"/>
    <xf numFmtId="0" fontId="12" fillId="0" borderId="13" xfId="0" applyFont="1" applyBorder="1" applyAlignment="1">
      <alignment horizontal="center" vertical="center" wrapText="1"/>
    </xf>
    <xf numFmtId="0" fontId="18" fillId="0" borderId="13" xfId="0" applyFont="1" applyFill="1" applyBorder="1" applyAlignment="1">
      <alignment horizontal="center" vertical="center" wrapText="1"/>
    </xf>
    <xf numFmtId="0" fontId="18" fillId="0" borderId="8" xfId="0" applyFont="1" applyFill="1" applyBorder="1" applyAlignment="1">
      <alignment horizontal="center" vertical="center" wrapText="1"/>
    </xf>
    <xf numFmtId="168" fontId="16" fillId="0" borderId="0" xfId="0" applyNumberFormat="1" applyFont="1" applyFill="1"/>
    <xf numFmtId="0" fontId="16" fillId="0" borderId="0" xfId="0" applyFont="1" applyFill="1" applyAlignment="1">
      <alignment horizontal="center"/>
    </xf>
    <xf numFmtId="0" fontId="15" fillId="0" borderId="8" xfId="0" applyFont="1" applyFill="1" applyBorder="1" applyAlignment="1">
      <alignment horizontal="center" vertical="center"/>
    </xf>
    <xf numFmtId="0" fontId="19" fillId="0" borderId="8" xfId="0" applyFont="1" applyFill="1" applyBorder="1" applyAlignment="1">
      <alignment horizontal="left"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7" fillId="6" borderId="8" xfId="0" applyFont="1" applyFill="1" applyBorder="1" applyAlignment="1">
      <alignment horizontal="center"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1" fontId="7" fillId="6" borderId="8" xfId="0" applyNumberFormat="1" applyFont="1" applyFill="1" applyBorder="1" applyAlignment="1">
      <alignment horizontal="center" vertical="center" wrapText="1"/>
    </xf>
    <xf numFmtId="1" fontId="0" fillId="0" borderId="8" xfId="0" applyNumberFormat="1" applyBorder="1" applyAlignment="1">
      <alignment horizontal="center" vertical="center" wrapText="1"/>
    </xf>
    <xf numFmtId="1" fontId="0" fillId="0" borderId="0" xfId="0" applyNumberForma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wrapText="1"/>
    </xf>
    <xf numFmtId="0" fontId="8" fillId="0" borderId="0" xfId="0" applyFont="1" applyFill="1" applyBorder="1" applyAlignment="1">
      <alignment horizontal="right" vertical="center" wrapText="1"/>
    </xf>
    <xf numFmtId="0" fontId="8" fillId="0" borderId="17"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0" fillId="0" borderId="0" xfId="0" applyAlignment="1">
      <alignment horizontal="center" vertical="center" wrapText="1"/>
    </xf>
  </cellXfs>
  <cellStyles count="14">
    <cellStyle name="Currency [0]" xfId="9"/>
    <cellStyle name="Millares [0]" xfId="1" builtinId="6"/>
    <cellStyle name="Millares 2" xfId="3"/>
    <cellStyle name="Moneda [0] 2" xfId="4"/>
    <cellStyle name="Moneda [0] 2 2" xfId="13"/>
    <cellStyle name="Moneda 2" xfId="10"/>
    <cellStyle name="Moneda 5 3" xfId="6"/>
    <cellStyle name="Normal" xfId="0" builtinId="0"/>
    <cellStyle name="Normal 10 2" xfId="5"/>
    <cellStyle name="Normal 2" xfId="11"/>
    <cellStyle name="Normal 3 2 2" xfId="7"/>
    <cellStyle name="Normal 3 3" xfId="8"/>
    <cellStyle name="Porcentaje" xfId="2" builtinId="5"/>
    <cellStyle name="Porcentaj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750094</xdr:colOff>
      <xdr:row>23</xdr:row>
      <xdr:rowOff>35718</xdr:rowOff>
    </xdr:from>
    <xdr:to>
      <xdr:col>1</xdr:col>
      <xdr:colOff>2921794</xdr:colOff>
      <xdr:row>31</xdr:row>
      <xdr:rowOff>83344</xdr:rowOff>
    </xdr:to>
    <xdr:pic>
      <xdr:nvPicPr>
        <xdr:cNvPr id="3" name="Imagen 2">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094" y="4893468"/>
          <a:ext cx="2933700" cy="158353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GR/Desktop/COMPRA%20EFICIENTE%20NUCLE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Cotizacion"/>
      <sheetName val="CUADROS"/>
      <sheetName val="ResumenCotizacion"/>
      <sheetName val="LISTAS"/>
      <sheetName val="CSV"/>
      <sheetName val="Cotizacion"/>
      <sheetName val="Cuadro Totales"/>
      <sheetName val="CantMinimas"/>
      <sheetName val="Minimos"/>
      <sheetName val="Consolidado"/>
    </sheetNames>
    <sheetDataSet>
      <sheetData sheetId="0"/>
      <sheetData sheetId="1"/>
      <sheetData sheetId="2"/>
      <sheetData sheetId="3">
        <row r="2">
          <cell r="A2" t="str">
            <v>Mobiliario Escolar</v>
          </cell>
          <cell r="H2" t="str">
            <v>Región 1</v>
          </cell>
        </row>
        <row r="3">
          <cell r="A3" t="str">
            <v>Mobiliario SED</v>
          </cell>
          <cell r="H3" t="str">
            <v>Región 2</v>
          </cell>
        </row>
        <row r="4">
          <cell r="A4" t="str">
            <v>Mobiliario de Cocina</v>
          </cell>
          <cell r="H4" t="str">
            <v>Región 3</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7" zoomScaleNormal="100" workbookViewId="0">
      <selection activeCell="D30" sqref="D30:D31"/>
    </sheetView>
  </sheetViews>
  <sheetFormatPr baseColWidth="10" defaultRowHeight="15" x14ac:dyDescent="0.25"/>
  <cols>
    <col min="1" max="1" width="22.7109375" customWidth="1"/>
    <col min="2" max="2" width="12.7109375" customWidth="1"/>
    <col min="3" max="3" width="13.28515625" customWidth="1"/>
    <col min="4" max="4" width="16.28515625" customWidth="1"/>
    <col min="5" max="5" width="16.42578125" customWidth="1"/>
    <col min="6" max="6" width="21.7109375" customWidth="1"/>
    <col min="7" max="7" width="15.7109375" customWidth="1"/>
    <col min="8" max="8" width="14.7109375" customWidth="1"/>
    <col min="15" max="15" width="14.140625" customWidth="1"/>
  </cols>
  <sheetData>
    <row r="1" spans="1:8" ht="18.75" x14ac:dyDescent="0.3">
      <c r="A1" s="77" t="s">
        <v>61</v>
      </c>
      <c r="B1" s="77"/>
      <c r="C1" s="77"/>
      <c r="D1" s="77"/>
      <c r="E1" s="77"/>
      <c r="F1" s="77"/>
    </row>
    <row r="2" spans="1:8" ht="18.75" x14ac:dyDescent="0.3">
      <c r="A2" s="77" t="s">
        <v>62</v>
      </c>
      <c r="B2" s="77"/>
      <c r="C2" s="77"/>
      <c r="D2" s="77"/>
      <c r="E2" s="77"/>
      <c r="F2" s="77"/>
    </row>
    <row r="3" spans="1:8" ht="18.75" x14ac:dyDescent="0.3">
      <c r="A3" s="77" t="s">
        <v>63</v>
      </c>
      <c r="B3" s="77"/>
      <c r="C3" s="77"/>
      <c r="D3" s="77"/>
      <c r="E3" s="77"/>
      <c r="F3" s="77"/>
    </row>
    <row r="4" spans="1:8" ht="81" customHeight="1" x14ac:dyDescent="0.25">
      <c r="A4" s="78" t="s">
        <v>64</v>
      </c>
      <c r="B4" s="78"/>
      <c r="C4" s="78"/>
      <c r="D4" s="78"/>
      <c r="E4" s="78"/>
      <c r="F4" s="78"/>
    </row>
    <row r="5" spans="1:8" ht="48" customHeight="1" x14ac:dyDescent="0.25">
      <c r="A5" s="14" t="s">
        <v>0</v>
      </c>
      <c r="B5" s="14" t="s">
        <v>1</v>
      </c>
      <c r="C5" s="14" t="s">
        <v>2</v>
      </c>
      <c r="D5" s="14" t="s">
        <v>3</v>
      </c>
      <c r="E5" s="14" t="s">
        <v>4</v>
      </c>
      <c r="F5" s="14" t="s">
        <v>5</v>
      </c>
    </row>
    <row r="6" spans="1:8" ht="26.25" thickBot="1" x14ac:dyDescent="0.3">
      <c r="A6" s="3" t="s">
        <v>6</v>
      </c>
      <c r="B6" s="4" t="s">
        <v>7</v>
      </c>
      <c r="C6" s="4" t="s">
        <v>8</v>
      </c>
      <c r="D6" s="5">
        <v>54943</v>
      </c>
      <c r="E6" s="6">
        <v>140</v>
      </c>
      <c r="F6" s="2">
        <v>7692020</v>
      </c>
      <c r="G6" s="11"/>
      <c r="H6" s="12"/>
    </row>
    <row r="7" spans="1:8" ht="39" thickBot="1" x14ac:dyDescent="0.3">
      <c r="A7" s="3" t="s">
        <v>9</v>
      </c>
      <c r="B7" s="4" t="s">
        <v>7</v>
      </c>
      <c r="C7" s="4" t="s">
        <v>10</v>
      </c>
      <c r="D7" s="5">
        <v>211826</v>
      </c>
      <c r="E7" s="6">
        <v>49</v>
      </c>
      <c r="F7" s="2">
        <v>10379474</v>
      </c>
      <c r="G7" s="11"/>
      <c r="H7" s="12"/>
    </row>
    <row r="8" spans="1:8" ht="26.25" thickBot="1" x14ac:dyDescent="0.3">
      <c r="A8" s="3" t="s">
        <v>11</v>
      </c>
      <c r="B8" s="4" t="s">
        <v>7</v>
      </c>
      <c r="C8" s="4" t="s">
        <v>12</v>
      </c>
      <c r="D8" s="5">
        <v>206806</v>
      </c>
      <c r="E8" s="6">
        <v>14</v>
      </c>
      <c r="F8" s="2">
        <v>2895284</v>
      </c>
      <c r="G8" s="11"/>
      <c r="H8" s="12"/>
    </row>
    <row r="9" spans="1:8" ht="39" thickBot="1" x14ac:dyDescent="0.3">
      <c r="A9" s="3" t="s">
        <v>13</v>
      </c>
      <c r="B9" s="4" t="s">
        <v>7</v>
      </c>
      <c r="C9" s="4" t="s">
        <v>13</v>
      </c>
      <c r="D9" s="5">
        <v>793500</v>
      </c>
      <c r="E9" s="6">
        <v>108</v>
      </c>
      <c r="F9" s="2">
        <v>85698000</v>
      </c>
      <c r="G9" s="11"/>
      <c r="H9" s="12"/>
    </row>
    <row r="10" spans="1:8" ht="39" thickBot="1" x14ac:dyDescent="0.3">
      <c r="A10" s="3" t="s">
        <v>14</v>
      </c>
      <c r="B10" s="4" t="s">
        <v>7</v>
      </c>
      <c r="C10" s="4" t="s">
        <v>15</v>
      </c>
      <c r="D10" s="5">
        <v>301748</v>
      </c>
      <c r="E10" s="6">
        <v>101</v>
      </c>
      <c r="F10" s="2">
        <v>30476548</v>
      </c>
      <c r="G10" s="11"/>
      <c r="H10" s="12"/>
    </row>
    <row r="11" spans="1:8" ht="26.25" thickBot="1" x14ac:dyDescent="0.3">
      <c r="A11" s="3" t="s">
        <v>16</v>
      </c>
      <c r="B11" s="4" t="s">
        <v>7</v>
      </c>
      <c r="C11" s="4" t="s">
        <v>17</v>
      </c>
      <c r="D11" s="5">
        <v>127304</v>
      </c>
      <c r="E11" s="7">
        <v>1240</v>
      </c>
      <c r="F11" s="2">
        <v>157856960</v>
      </c>
      <c r="G11" s="11"/>
      <c r="H11" s="12"/>
    </row>
    <row r="12" spans="1:8" ht="15.75" thickBot="1" x14ac:dyDescent="0.3">
      <c r="A12" s="3" t="s">
        <v>18</v>
      </c>
      <c r="B12" s="4" t="s">
        <v>7</v>
      </c>
      <c r="C12" s="4" t="s">
        <v>19</v>
      </c>
      <c r="D12" s="5">
        <v>60300</v>
      </c>
      <c r="E12" s="7">
        <v>1240</v>
      </c>
      <c r="F12" s="2">
        <v>74772000</v>
      </c>
      <c r="G12" s="11"/>
      <c r="H12" s="12"/>
    </row>
    <row r="13" spans="1:8" ht="26.25" thickBot="1" x14ac:dyDescent="0.3">
      <c r="A13" s="3" t="s">
        <v>20</v>
      </c>
      <c r="B13" s="4" t="s">
        <v>7</v>
      </c>
      <c r="C13" s="4" t="s">
        <v>21</v>
      </c>
      <c r="D13" s="5">
        <v>131840</v>
      </c>
      <c r="E13" s="7">
        <v>2440</v>
      </c>
      <c r="F13" s="2">
        <v>321689600</v>
      </c>
      <c r="G13" s="11"/>
      <c r="H13" s="12"/>
    </row>
    <row r="14" spans="1:8" ht="26.25" thickBot="1" x14ac:dyDescent="0.3">
      <c r="A14" s="3" t="s">
        <v>22</v>
      </c>
      <c r="B14" s="4" t="s">
        <v>7</v>
      </c>
      <c r="C14" s="4" t="s">
        <v>23</v>
      </c>
      <c r="D14" s="5">
        <v>66069</v>
      </c>
      <c r="E14" s="6">
        <v>2440</v>
      </c>
      <c r="F14" s="2">
        <v>161208360</v>
      </c>
      <c r="G14" s="11"/>
      <c r="H14" s="12"/>
    </row>
    <row r="15" spans="1:8" ht="26.25" thickBot="1" x14ac:dyDescent="0.3">
      <c r="A15" s="3" t="s">
        <v>24</v>
      </c>
      <c r="B15" s="4" t="s">
        <v>7</v>
      </c>
      <c r="C15" s="4" t="s">
        <v>25</v>
      </c>
      <c r="D15" s="5">
        <v>131840</v>
      </c>
      <c r="E15" s="6">
        <v>24</v>
      </c>
      <c r="F15" s="2">
        <v>3164160</v>
      </c>
      <c r="G15" s="11"/>
      <c r="H15" s="12"/>
    </row>
    <row r="16" spans="1:8" ht="26.25" thickBot="1" x14ac:dyDescent="0.3">
      <c r="A16" s="3" t="s">
        <v>26</v>
      </c>
      <c r="B16" s="4" t="s">
        <v>7</v>
      </c>
      <c r="C16" s="4" t="s">
        <v>27</v>
      </c>
      <c r="D16" s="5">
        <v>66069</v>
      </c>
      <c r="E16" s="6">
        <v>24</v>
      </c>
      <c r="F16" s="2">
        <v>1585656</v>
      </c>
      <c r="G16" s="11"/>
      <c r="H16" s="12"/>
    </row>
    <row r="17" spans="1:15" ht="39" thickBot="1" x14ac:dyDescent="0.3">
      <c r="A17" s="3" t="s">
        <v>28</v>
      </c>
      <c r="B17" s="4" t="s">
        <v>7</v>
      </c>
      <c r="C17" s="4" t="s">
        <v>28</v>
      </c>
      <c r="D17" s="5">
        <v>255866</v>
      </c>
      <c r="E17" s="6">
        <v>101</v>
      </c>
      <c r="F17" s="2">
        <v>25842466</v>
      </c>
      <c r="G17" s="11"/>
      <c r="H17" s="12"/>
    </row>
    <row r="18" spans="1:15" ht="26.25" thickBot="1" x14ac:dyDescent="0.3">
      <c r="A18" s="3" t="s">
        <v>29</v>
      </c>
      <c r="B18" s="4" t="s">
        <v>7</v>
      </c>
      <c r="C18" s="4" t="s">
        <v>29</v>
      </c>
      <c r="D18" s="5">
        <v>97483</v>
      </c>
      <c r="E18" s="6">
        <v>101</v>
      </c>
      <c r="F18" s="2">
        <v>9845783</v>
      </c>
      <c r="G18" s="11"/>
      <c r="H18" s="12"/>
    </row>
    <row r="19" spans="1:15" ht="39" thickBot="1" x14ac:dyDescent="0.3">
      <c r="A19" s="3" t="s">
        <v>30</v>
      </c>
      <c r="B19" s="4" t="s">
        <v>7</v>
      </c>
      <c r="C19" s="4" t="s">
        <v>30</v>
      </c>
      <c r="D19" s="5">
        <v>269984</v>
      </c>
      <c r="E19" s="6">
        <v>101</v>
      </c>
      <c r="F19" s="2">
        <v>27268384</v>
      </c>
      <c r="G19" s="11"/>
      <c r="H19" s="12"/>
    </row>
    <row r="20" spans="1:15" ht="26.25" thickBot="1" x14ac:dyDescent="0.3">
      <c r="A20" s="3" t="s">
        <v>31</v>
      </c>
      <c r="B20" s="4" t="s">
        <v>7</v>
      </c>
      <c r="C20" s="4" t="s">
        <v>32</v>
      </c>
      <c r="D20" s="5">
        <v>97988613</v>
      </c>
      <c r="E20" s="6">
        <v>4</v>
      </c>
      <c r="F20" s="2">
        <v>391954452</v>
      </c>
      <c r="G20" s="11"/>
      <c r="H20" s="12"/>
    </row>
    <row r="21" spans="1:15" ht="26.25" thickBot="1" x14ac:dyDescent="0.3">
      <c r="A21" s="3" t="s">
        <v>33</v>
      </c>
      <c r="B21" s="4" t="s">
        <v>7</v>
      </c>
      <c r="C21" s="4" t="s">
        <v>34</v>
      </c>
      <c r="D21" s="5">
        <v>13390500</v>
      </c>
      <c r="E21" s="6">
        <v>4</v>
      </c>
      <c r="F21" s="2">
        <v>53562000</v>
      </c>
      <c r="G21" s="11"/>
      <c r="H21" s="12"/>
      <c r="O21" s="10"/>
    </row>
    <row r="22" spans="1:15" ht="15.75" thickBot="1" x14ac:dyDescent="0.3">
      <c r="A22" s="3" t="s">
        <v>35</v>
      </c>
      <c r="B22" s="4" t="s">
        <v>7</v>
      </c>
      <c r="C22" s="4" t="s">
        <v>36</v>
      </c>
      <c r="D22" s="5">
        <v>11916419</v>
      </c>
      <c r="E22" s="6">
        <v>4</v>
      </c>
      <c r="F22" s="2">
        <v>47665676</v>
      </c>
      <c r="G22" s="11"/>
      <c r="H22" s="12"/>
    </row>
    <row r="23" spans="1:15" ht="26.25" thickBot="1" x14ac:dyDescent="0.3">
      <c r="A23" s="3" t="s">
        <v>37</v>
      </c>
      <c r="B23" s="4" t="s">
        <v>7</v>
      </c>
      <c r="C23" s="4" t="s">
        <v>38</v>
      </c>
      <c r="D23" s="5">
        <v>33379187</v>
      </c>
      <c r="E23" s="6">
        <v>4</v>
      </c>
      <c r="F23" s="2">
        <v>133516748</v>
      </c>
      <c r="G23" s="11"/>
      <c r="H23" s="12"/>
    </row>
    <row r="24" spans="1:15" ht="39" thickBot="1" x14ac:dyDescent="0.3">
      <c r="A24" s="3" t="s">
        <v>39</v>
      </c>
      <c r="B24" s="4" t="s">
        <v>7</v>
      </c>
      <c r="C24" s="4" t="s">
        <v>40</v>
      </c>
      <c r="D24" s="5">
        <v>17017461</v>
      </c>
      <c r="E24" s="6">
        <v>4</v>
      </c>
      <c r="F24" s="2">
        <v>68069844</v>
      </c>
      <c r="G24" s="11"/>
      <c r="H24" s="12"/>
    </row>
    <row r="25" spans="1:15" ht="51.75" thickBot="1" x14ac:dyDescent="0.3">
      <c r="A25" s="3" t="s">
        <v>41</v>
      </c>
      <c r="B25" s="4" t="s">
        <v>7</v>
      </c>
      <c r="C25" s="4" t="s">
        <v>42</v>
      </c>
      <c r="D25" s="5">
        <v>33665789</v>
      </c>
      <c r="E25" s="6">
        <v>4</v>
      </c>
      <c r="F25" s="2">
        <v>134663156</v>
      </c>
      <c r="G25" s="11"/>
      <c r="H25" s="12"/>
    </row>
    <row r="26" spans="1:15" ht="39" thickBot="1" x14ac:dyDescent="0.3">
      <c r="A26" s="3" t="s">
        <v>43</v>
      </c>
      <c r="B26" s="4" t="s">
        <v>7</v>
      </c>
      <c r="C26" s="4" t="s">
        <v>44</v>
      </c>
      <c r="D26" s="5">
        <v>30771791</v>
      </c>
      <c r="E26" s="6">
        <v>4</v>
      </c>
      <c r="F26" s="2">
        <v>123087164</v>
      </c>
      <c r="G26" s="11"/>
      <c r="H26" s="12"/>
    </row>
    <row r="27" spans="1:15" ht="77.25" thickBot="1" x14ac:dyDescent="0.3">
      <c r="A27" s="3" t="s">
        <v>45</v>
      </c>
      <c r="B27" s="4" t="s">
        <v>7</v>
      </c>
      <c r="C27" s="4" t="s">
        <v>46</v>
      </c>
      <c r="D27" s="5">
        <v>10375460</v>
      </c>
      <c r="E27" s="6">
        <v>4</v>
      </c>
      <c r="F27" s="2">
        <v>41501840</v>
      </c>
      <c r="G27" s="11"/>
      <c r="H27" s="12"/>
    </row>
    <row r="28" spans="1:15" ht="15.75" thickBot="1" x14ac:dyDescent="0.3">
      <c r="A28" s="3" t="s">
        <v>47</v>
      </c>
      <c r="B28" s="4" t="s">
        <v>7</v>
      </c>
      <c r="C28" s="4" t="s">
        <v>48</v>
      </c>
      <c r="D28" s="5">
        <v>2268000</v>
      </c>
      <c r="E28" s="6">
        <v>4</v>
      </c>
      <c r="F28" s="2">
        <v>9072000</v>
      </c>
      <c r="G28" s="11"/>
      <c r="H28" s="12"/>
    </row>
    <row r="29" spans="1:15" ht="26.25" thickBot="1" x14ac:dyDescent="0.3">
      <c r="A29" s="3" t="s">
        <v>49</v>
      </c>
      <c r="B29" s="4" t="s">
        <v>7</v>
      </c>
      <c r="C29" s="4" t="s">
        <v>50</v>
      </c>
      <c r="D29" s="5">
        <v>1640244</v>
      </c>
      <c r="E29" s="6">
        <v>4</v>
      </c>
      <c r="F29" s="2">
        <v>6560976</v>
      </c>
      <c r="G29" s="11"/>
      <c r="H29" s="12"/>
    </row>
    <row r="30" spans="1:15" ht="15.75" thickBot="1" x14ac:dyDescent="0.3">
      <c r="A30" s="3" t="s">
        <v>51</v>
      </c>
      <c r="B30" s="4" t="s">
        <v>7</v>
      </c>
      <c r="C30" s="4" t="s">
        <v>52</v>
      </c>
      <c r="D30" s="5">
        <v>40000000</v>
      </c>
      <c r="E30" s="6">
        <v>1</v>
      </c>
      <c r="F30" s="2">
        <v>40000000</v>
      </c>
      <c r="G30" s="11"/>
      <c r="H30" s="12"/>
    </row>
    <row r="31" spans="1:15" ht="15.75" thickBot="1" x14ac:dyDescent="0.3">
      <c r="A31" s="3" t="s">
        <v>53</v>
      </c>
      <c r="B31" s="4" t="s">
        <v>7</v>
      </c>
      <c r="C31" s="4" t="s">
        <v>54</v>
      </c>
      <c r="D31" s="5">
        <v>3300000</v>
      </c>
      <c r="E31" s="6">
        <v>10</v>
      </c>
      <c r="F31" s="2">
        <v>33000000</v>
      </c>
      <c r="G31" s="11"/>
      <c r="H31" s="12"/>
    </row>
    <row r="32" spans="1:15" ht="15.75" thickBot="1" x14ac:dyDescent="0.3">
      <c r="A32" s="3" t="s">
        <v>59</v>
      </c>
      <c r="B32" s="4" t="s">
        <v>7</v>
      </c>
      <c r="C32" s="4" t="s">
        <v>59</v>
      </c>
      <c r="D32" s="5">
        <v>110000000</v>
      </c>
      <c r="E32" s="6">
        <v>1</v>
      </c>
      <c r="F32" s="2">
        <v>110000000</v>
      </c>
      <c r="G32" s="11"/>
      <c r="H32" s="12"/>
    </row>
    <row r="33" spans="1:8" ht="15.75" thickBot="1" x14ac:dyDescent="0.3">
      <c r="A33" s="3" t="s">
        <v>60</v>
      </c>
      <c r="B33" s="4" t="s">
        <v>7</v>
      </c>
      <c r="C33" s="4" t="s">
        <v>55</v>
      </c>
      <c r="D33" s="5">
        <f>100000000-16108999</f>
        <v>83891001</v>
      </c>
      <c r="E33" s="6">
        <v>1</v>
      </c>
      <c r="F33" s="2">
        <v>83891001</v>
      </c>
      <c r="G33" s="11"/>
      <c r="H33" s="12"/>
    </row>
    <row r="34" spans="1:8" ht="19.5" thickBot="1" x14ac:dyDescent="0.3">
      <c r="A34" s="71" t="s">
        <v>56</v>
      </c>
      <c r="B34" s="72"/>
      <c r="C34" s="72"/>
      <c r="D34" s="72"/>
      <c r="E34" s="73"/>
      <c r="F34" s="8">
        <f>SUM(F6:F29)</f>
        <v>1930028551</v>
      </c>
      <c r="G34" s="11"/>
      <c r="H34" s="12"/>
    </row>
    <row r="35" spans="1:8" ht="19.5" thickBot="1" x14ac:dyDescent="0.3">
      <c r="A35" s="74" t="s">
        <v>57</v>
      </c>
      <c r="B35" s="75"/>
      <c r="C35" s="75"/>
      <c r="D35" s="75"/>
      <c r="E35" s="76"/>
      <c r="F35" s="9">
        <f>SUM(F30:F33)</f>
        <v>266891001</v>
      </c>
      <c r="G35" s="11"/>
      <c r="H35" s="12"/>
    </row>
    <row r="36" spans="1:8" ht="19.5" thickBot="1" x14ac:dyDescent="0.3">
      <c r="A36" s="74" t="s">
        <v>58</v>
      </c>
      <c r="B36" s="75"/>
      <c r="C36" s="75"/>
      <c r="D36" s="75"/>
      <c r="E36" s="76"/>
      <c r="F36" s="9">
        <f>SUM(F34:F35)</f>
        <v>2196919552</v>
      </c>
      <c r="G36" s="11"/>
      <c r="H36" s="12"/>
    </row>
    <row r="37" spans="1:8" x14ac:dyDescent="0.25">
      <c r="G37" s="1"/>
    </row>
    <row r="39" spans="1:8" x14ac:dyDescent="0.25">
      <c r="E39" s="13"/>
    </row>
  </sheetData>
  <mergeCells count="7">
    <mergeCell ref="A34:E34"/>
    <mergeCell ref="A35:E35"/>
    <mergeCell ref="A36:E36"/>
    <mergeCell ref="A1:F1"/>
    <mergeCell ref="A2:F2"/>
    <mergeCell ref="A3:F3"/>
    <mergeCell ref="A4:F4"/>
  </mergeCells>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7"/>
  <sheetViews>
    <sheetView view="pageBreakPreview" topLeftCell="A19" zoomScale="60" zoomScaleNormal="100" workbookViewId="0">
      <selection activeCell="D30" sqref="D30:D31"/>
    </sheetView>
  </sheetViews>
  <sheetFormatPr baseColWidth="10" defaultRowHeight="15" x14ac:dyDescent="0.25"/>
  <cols>
    <col min="1" max="1" width="29.42578125" customWidth="1"/>
    <col min="2" max="2" width="14.85546875" customWidth="1"/>
    <col min="3" max="3" width="44.28515625" customWidth="1"/>
    <col min="4" max="4" width="16.28515625" customWidth="1"/>
    <col min="5" max="5" width="16.42578125" customWidth="1"/>
    <col min="6" max="6" width="25.7109375" customWidth="1"/>
    <col min="7" max="7" width="15.7109375" customWidth="1"/>
    <col min="8" max="8" width="28.85546875" customWidth="1"/>
    <col min="9" max="9" width="17.5703125" customWidth="1"/>
    <col min="15" max="15" width="14.140625" customWidth="1"/>
  </cols>
  <sheetData>
    <row r="1" spans="1:7" ht="18.75" x14ac:dyDescent="0.3">
      <c r="A1" s="77" t="s">
        <v>61</v>
      </c>
      <c r="B1" s="77"/>
      <c r="C1" s="77"/>
      <c r="D1" s="77"/>
      <c r="E1" s="77"/>
      <c r="F1" s="77"/>
    </row>
    <row r="2" spans="1:7" ht="18.75" x14ac:dyDescent="0.3">
      <c r="A2" s="77" t="s">
        <v>62</v>
      </c>
      <c r="B2" s="77"/>
      <c r="C2" s="77"/>
      <c r="D2" s="77"/>
      <c r="E2" s="77"/>
      <c r="F2" s="77"/>
    </row>
    <row r="3" spans="1:7" ht="18.75" x14ac:dyDescent="0.3">
      <c r="A3" s="77" t="s">
        <v>63</v>
      </c>
      <c r="B3" s="77"/>
      <c r="C3" s="77"/>
      <c r="D3" s="77"/>
      <c r="E3" s="77"/>
      <c r="F3" s="77"/>
    </row>
    <row r="4" spans="1:7" ht="81" customHeight="1" x14ac:dyDescent="0.25">
      <c r="A4" s="78" t="s">
        <v>64</v>
      </c>
      <c r="B4" s="78"/>
      <c r="C4" s="78"/>
      <c r="D4" s="78"/>
      <c r="E4" s="78"/>
      <c r="F4" s="78"/>
    </row>
    <row r="5" spans="1:7" ht="48" customHeight="1" x14ac:dyDescent="0.25">
      <c r="A5" s="14" t="s">
        <v>0</v>
      </c>
      <c r="B5" s="14" t="s">
        <v>1</v>
      </c>
      <c r="C5" s="14" t="s">
        <v>2</v>
      </c>
      <c r="D5" s="14" t="s">
        <v>3</v>
      </c>
      <c r="E5" s="14" t="s">
        <v>4</v>
      </c>
      <c r="F5" s="14" t="s">
        <v>5</v>
      </c>
    </row>
    <row r="6" spans="1:7" ht="132" customHeight="1" thickBot="1" x14ac:dyDescent="0.3">
      <c r="A6" s="3" t="s">
        <v>65</v>
      </c>
      <c r="B6" s="4" t="s">
        <v>7</v>
      </c>
      <c r="C6" s="4" t="s">
        <v>84</v>
      </c>
      <c r="D6" s="5">
        <f>+F6/E6</f>
        <v>5890100</v>
      </c>
      <c r="E6" s="16">
        <v>7</v>
      </c>
      <c r="F6" s="19">
        <v>41230700</v>
      </c>
      <c r="G6" s="11"/>
    </row>
    <row r="7" spans="1:7" ht="115.5" thickBot="1" x14ac:dyDescent="0.3">
      <c r="A7" s="3" t="s">
        <v>66</v>
      </c>
      <c r="B7" s="4" t="s">
        <v>7</v>
      </c>
      <c r="C7" s="4" t="s">
        <v>99</v>
      </c>
      <c r="D7" s="5">
        <f t="shared" ref="D7:D18" si="0">+F7/E7</f>
        <v>5690300</v>
      </c>
      <c r="E7" s="16">
        <v>31</v>
      </c>
      <c r="F7" s="19">
        <v>176399300</v>
      </c>
      <c r="G7" s="11"/>
    </row>
    <row r="8" spans="1:7" ht="115.5" thickBot="1" x14ac:dyDescent="0.3">
      <c r="A8" s="3" t="s">
        <v>67</v>
      </c>
      <c r="B8" s="4" t="s">
        <v>7</v>
      </c>
      <c r="C8" s="4" t="s">
        <v>100</v>
      </c>
      <c r="D8" s="5">
        <f t="shared" si="0"/>
        <v>5890000</v>
      </c>
      <c r="E8" s="16">
        <v>61</v>
      </c>
      <c r="F8" s="20">
        <v>359290000</v>
      </c>
      <c r="G8" s="11"/>
    </row>
    <row r="9" spans="1:7" ht="128.25" thickBot="1" x14ac:dyDescent="0.3">
      <c r="A9" s="3" t="s">
        <v>68</v>
      </c>
      <c r="B9" s="4" t="s">
        <v>7</v>
      </c>
      <c r="C9" s="4" t="s">
        <v>85</v>
      </c>
      <c r="D9" s="5">
        <f t="shared" si="0"/>
        <v>23143500</v>
      </c>
      <c r="E9" s="16">
        <v>4</v>
      </c>
      <c r="F9" s="21">
        <v>92574000</v>
      </c>
      <c r="G9" s="11"/>
    </row>
    <row r="10" spans="1:7" ht="153.75" thickBot="1" x14ac:dyDescent="0.3">
      <c r="A10" s="3" t="s">
        <v>69</v>
      </c>
      <c r="B10" s="4" t="s">
        <v>7</v>
      </c>
      <c r="C10" s="4" t="s">
        <v>86</v>
      </c>
      <c r="D10" s="5">
        <f t="shared" si="0"/>
        <v>16631196.380000001</v>
      </c>
      <c r="E10" s="16">
        <v>4</v>
      </c>
      <c r="F10" s="21">
        <v>66524785.520000003</v>
      </c>
      <c r="G10" s="11"/>
    </row>
    <row r="11" spans="1:7" ht="179.25" thickBot="1" x14ac:dyDescent="0.3">
      <c r="A11" s="3" t="s">
        <v>70</v>
      </c>
      <c r="B11" s="4" t="s">
        <v>7</v>
      </c>
      <c r="C11" s="4" t="s">
        <v>87</v>
      </c>
      <c r="D11" s="5">
        <f t="shared" si="0"/>
        <v>18983189.84</v>
      </c>
      <c r="E11" s="17">
        <v>4</v>
      </c>
      <c r="F11" s="21">
        <v>75932759.359999999</v>
      </c>
      <c r="G11" s="11"/>
    </row>
    <row r="12" spans="1:7" ht="115.5" thickBot="1" x14ac:dyDescent="0.3">
      <c r="A12" s="3" t="s">
        <v>71</v>
      </c>
      <c r="B12" s="4" t="s">
        <v>7</v>
      </c>
      <c r="C12" s="4" t="s">
        <v>88</v>
      </c>
      <c r="D12" s="5">
        <f t="shared" si="0"/>
        <v>12600000</v>
      </c>
      <c r="E12" s="17">
        <v>4</v>
      </c>
      <c r="F12" s="21">
        <v>50400000</v>
      </c>
      <c r="G12" s="11"/>
    </row>
    <row r="13" spans="1:7" ht="141" thickBot="1" x14ac:dyDescent="0.3">
      <c r="A13" s="3" t="s">
        <v>72</v>
      </c>
      <c r="B13" s="4" t="s">
        <v>7</v>
      </c>
      <c r="C13" s="4" t="s">
        <v>89</v>
      </c>
      <c r="D13" s="5">
        <f t="shared" si="0"/>
        <v>12670500</v>
      </c>
      <c r="E13" s="17">
        <v>5</v>
      </c>
      <c r="F13" s="21">
        <v>63352500</v>
      </c>
      <c r="G13" s="11"/>
    </row>
    <row r="14" spans="1:7" ht="51.75" thickBot="1" x14ac:dyDescent="0.3">
      <c r="A14" s="3" t="s">
        <v>73</v>
      </c>
      <c r="B14" s="4" t="s">
        <v>7</v>
      </c>
      <c r="C14" s="4" t="s">
        <v>90</v>
      </c>
      <c r="D14" s="5">
        <f t="shared" si="0"/>
        <v>796500</v>
      </c>
      <c r="E14" s="16">
        <v>4</v>
      </c>
      <c r="F14" s="21">
        <v>3186000</v>
      </c>
      <c r="G14" s="11"/>
    </row>
    <row r="15" spans="1:7" ht="64.5" thickBot="1" x14ac:dyDescent="0.3">
      <c r="A15" s="3" t="s">
        <v>74</v>
      </c>
      <c r="B15" s="4" t="s">
        <v>7</v>
      </c>
      <c r="C15" s="4" t="s">
        <v>91</v>
      </c>
      <c r="D15" s="5">
        <f t="shared" si="0"/>
        <v>1990400</v>
      </c>
      <c r="E15" s="16">
        <v>4</v>
      </c>
      <c r="F15" s="21">
        <v>7961600</v>
      </c>
      <c r="G15" s="11"/>
    </row>
    <row r="16" spans="1:7" ht="90" thickBot="1" x14ac:dyDescent="0.3">
      <c r="A16" s="3" t="s">
        <v>75</v>
      </c>
      <c r="B16" s="4" t="s">
        <v>7</v>
      </c>
      <c r="C16" s="4" t="s">
        <v>92</v>
      </c>
      <c r="D16" s="5">
        <f t="shared" si="0"/>
        <v>2950400</v>
      </c>
      <c r="E16" s="16">
        <v>4</v>
      </c>
      <c r="F16" s="21">
        <v>11801600</v>
      </c>
      <c r="G16" s="11"/>
    </row>
    <row r="17" spans="1:10" ht="102.75" thickBot="1" x14ac:dyDescent="0.3">
      <c r="A17" s="3" t="s">
        <v>76</v>
      </c>
      <c r="B17" s="4" t="s">
        <v>7</v>
      </c>
      <c r="C17" s="4" t="s">
        <v>93</v>
      </c>
      <c r="D17" s="5">
        <f t="shared" si="0"/>
        <v>7986335.9699999997</v>
      </c>
      <c r="E17" s="16">
        <v>4</v>
      </c>
      <c r="F17" s="21">
        <v>31945343.879999999</v>
      </c>
      <c r="G17" s="11"/>
    </row>
    <row r="18" spans="1:10" ht="51.75" thickBot="1" x14ac:dyDescent="0.3">
      <c r="A18" s="3" t="s">
        <v>77</v>
      </c>
      <c r="B18" s="4" t="s">
        <v>7</v>
      </c>
      <c r="C18" s="4" t="s">
        <v>94</v>
      </c>
      <c r="D18" s="5">
        <f t="shared" si="0"/>
        <v>817226.32</v>
      </c>
      <c r="E18" s="16">
        <v>4</v>
      </c>
      <c r="F18" s="21">
        <v>3268905.28</v>
      </c>
      <c r="G18" s="11"/>
      <c r="J18">
        <f>100/119</f>
        <v>0.84033613445378152</v>
      </c>
    </row>
    <row r="19" spans="1:10" ht="77.25" thickBot="1" x14ac:dyDescent="0.3">
      <c r="A19" s="3" t="s">
        <v>31</v>
      </c>
      <c r="B19" s="4" t="s">
        <v>7</v>
      </c>
      <c r="C19" s="4" t="s">
        <v>101</v>
      </c>
      <c r="D19" s="5">
        <v>36650000</v>
      </c>
      <c r="E19" s="16">
        <v>4</v>
      </c>
      <c r="F19" s="18">
        <f>+E19*D19</f>
        <v>146600000</v>
      </c>
      <c r="G19" s="11">
        <v>0</v>
      </c>
    </row>
    <row r="20" spans="1:10" ht="15.75" thickBot="1" x14ac:dyDescent="0.3">
      <c r="A20" s="3" t="s">
        <v>102</v>
      </c>
      <c r="B20" s="4" t="s">
        <v>7</v>
      </c>
      <c r="C20" s="3" t="s">
        <v>102</v>
      </c>
      <c r="D20" s="24">
        <v>4500000</v>
      </c>
      <c r="E20" s="25">
        <v>4</v>
      </c>
      <c r="F20" s="23">
        <f>+D20*E20</f>
        <v>18000000</v>
      </c>
      <c r="G20" s="11">
        <f>+F20*$J$18</f>
        <v>15126050.420168068</v>
      </c>
      <c r="H20">
        <f>+D20*$J$18</f>
        <v>3781512.6050420171</v>
      </c>
      <c r="I20" s="10">
        <f>ROUND(H20,0)</f>
        <v>3781513</v>
      </c>
    </row>
    <row r="21" spans="1:10" ht="15.75" thickBot="1" x14ac:dyDescent="0.3">
      <c r="A21" s="3" t="s">
        <v>103</v>
      </c>
      <c r="B21" s="4" t="s">
        <v>7</v>
      </c>
      <c r="C21" s="3" t="s">
        <v>103</v>
      </c>
      <c r="D21" s="24">
        <v>750000</v>
      </c>
      <c r="E21" s="25">
        <v>4</v>
      </c>
      <c r="F21" s="23">
        <f t="shared" ref="F21:F31" si="1">+D21*E21</f>
        <v>3000000</v>
      </c>
      <c r="G21" s="11">
        <f t="shared" ref="G21:G31" si="2">+F21*$J$18</f>
        <v>2521008.4033613447</v>
      </c>
      <c r="H21">
        <f t="shared" ref="H21:H70" si="3">+D21*$J$18</f>
        <v>630252.10084033618</v>
      </c>
      <c r="I21" s="10">
        <f t="shared" ref="I21:I70" si="4">ROUND(H21,0)</f>
        <v>630252</v>
      </c>
    </row>
    <row r="22" spans="1:10" ht="15.75" thickBot="1" x14ac:dyDescent="0.3">
      <c r="A22" s="3" t="s">
        <v>104</v>
      </c>
      <c r="B22" s="4" t="s">
        <v>7</v>
      </c>
      <c r="C22" s="3" t="s">
        <v>104</v>
      </c>
      <c r="D22" s="24">
        <v>1450000</v>
      </c>
      <c r="E22" s="25">
        <v>4</v>
      </c>
      <c r="F22" s="23">
        <f t="shared" si="1"/>
        <v>5800000</v>
      </c>
      <c r="G22" s="11">
        <f t="shared" si="2"/>
        <v>4873949.5798319327</v>
      </c>
      <c r="H22">
        <f t="shared" si="3"/>
        <v>1218487.3949579832</v>
      </c>
      <c r="I22" s="10">
        <f t="shared" si="4"/>
        <v>1218487</v>
      </c>
    </row>
    <row r="23" spans="1:10" ht="26.25" thickBot="1" x14ac:dyDescent="0.3">
      <c r="A23" s="3" t="s">
        <v>105</v>
      </c>
      <c r="B23" s="4" t="s">
        <v>7</v>
      </c>
      <c r="C23" s="3" t="s">
        <v>105</v>
      </c>
      <c r="D23" s="24">
        <v>320000</v>
      </c>
      <c r="E23" s="25">
        <v>4</v>
      </c>
      <c r="F23" s="23">
        <f t="shared" si="1"/>
        <v>1280000</v>
      </c>
      <c r="G23" s="11">
        <f t="shared" si="2"/>
        <v>1075630.2521008404</v>
      </c>
      <c r="H23">
        <f t="shared" si="3"/>
        <v>268907.56302521011</v>
      </c>
      <c r="I23" s="10">
        <f t="shared" si="4"/>
        <v>268908</v>
      </c>
    </row>
    <row r="24" spans="1:10" ht="15.75" thickBot="1" x14ac:dyDescent="0.3">
      <c r="A24" s="3" t="s">
        <v>106</v>
      </c>
      <c r="B24" s="4" t="s">
        <v>7</v>
      </c>
      <c r="C24" s="3" t="s">
        <v>106</v>
      </c>
      <c r="D24" s="24">
        <v>6500000</v>
      </c>
      <c r="E24" s="25">
        <v>8</v>
      </c>
      <c r="F24" s="23">
        <f t="shared" si="1"/>
        <v>52000000</v>
      </c>
      <c r="G24" s="11">
        <f t="shared" si="2"/>
        <v>43697478.991596639</v>
      </c>
      <c r="H24">
        <f t="shared" si="3"/>
        <v>5462184.8739495799</v>
      </c>
      <c r="I24" s="10">
        <f t="shared" si="4"/>
        <v>5462185</v>
      </c>
    </row>
    <row r="25" spans="1:10" ht="15.75" thickBot="1" x14ac:dyDescent="0.3">
      <c r="A25" s="3" t="s">
        <v>107</v>
      </c>
      <c r="B25" s="4" t="s">
        <v>7</v>
      </c>
      <c r="C25" s="3" t="s">
        <v>107</v>
      </c>
      <c r="D25" s="24">
        <v>7600000</v>
      </c>
      <c r="E25" s="25">
        <v>8</v>
      </c>
      <c r="F25" s="23">
        <f t="shared" si="1"/>
        <v>60800000</v>
      </c>
      <c r="G25" s="11">
        <f t="shared" si="2"/>
        <v>51092436.974789917</v>
      </c>
      <c r="H25">
        <f t="shared" si="3"/>
        <v>6386554.6218487397</v>
      </c>
      <c r="I25" s="10">
        <f t="shared" si="4"/>
        <v>6386555</v>
      </c>
    </row>
    <row r="26" spans="1:10" ht="15.75" thickBot="1" x14ac:dyDescent="0.3">
      <c r="A26" s="3" t="s">
        <v>108</v>
      </c>
      <c r="B26" s="4" t="s">
        <v>7</v>
      </c>
      <c r="C26" s="3" t="s">
        <v>108</v>
      </c>
      <c r="D26" s="24">
        <v>375000</v>
      </c>
      <c r="E26" s="25">
        <v>4</v>
      </c>
      <c r="F26" s="23">
        <f t="shared" si="1"/>
        <v>1500000</v>
      </c>
      <c r="G26" s="11">
        <f t="shared" si="2"/>
        <v>1260504.2016806724</v>
      </c>
      <c r="H26">
        <f t="shared" si="3"/>
        <v>315126.05042016809</v>
      </c>
      <c r="I26" s="10">
        <f t="shared" si="4"/>
        <v>315126</v>
      </c>
    </row>
    <row r="27" spans="1:10" ht="15.75" thickBot="1" x14ac:dyDescent="0.3">
      <c r="A27" s="3" t="s">
        <v>109</v>
      </c>
      <c r="B27" s="4" t="s">
        <v>7</v>
      </c>
      <c r="C27" s="3" t="s">
        <v>109</v>
      </c>
      <c r="D27" s="24">
        <v>392584</v>
      </c>
      <c r="E27" s="25">
        <v>4</v>
      </c>
      <c r="F27" s="23">
        <f t="shared" si="1"/>
        <v>1570336</v>
      </c>
      <c r="G27" s="11">
        <f t="shared" si="2"/>
        <v>1319610.0840336136</v>
      </c>
      <c r="H27">
        <f t="shared" si="3"/>
        <v>329902.52100840339</v>
      </c>
      <c r="I27" s="10">
        <f t="shared" si="4"/>
        <v>329903</v>
      </c>
    </row>
    <row r="28" spans="1:10" ht="15.75" thickBot="1" x14ac:dyDescent="0.3">
      <c r="A28" s="3" t="s">
        <v>110</v>
      </c>
      <c r="B28" s="4" t="s">
        <v>7</v>
      </c>
      <c r="C28" s="3" t="s">
        <v>110</v>
      </c>
      <c r="D28" s="24">
        <v>250000</v>
      </c>
      <c r="E28" s="25">
        <v>4</v>
      </c>
      <c r="F28" s="23">
        <f t="shared" si="1"/>
        <v>1000000</v>
      </c>
      <c r="G28" s="11">
        <f t="shared" si="2"/>
        <v>840336.13445378153</v>
      </c>
      <c r="H28">
        <f t="shared" si="3"/>
        <v>210084.03361344538</v>
      </c>
      <c r="I28" s="10">
        <f t="shared" si="4"/>
        <v>210084</v>
      </c>
    </row>
    <row r="29" spans="1:10" ht="15.75" thickBot="1" x14ac:dyDescent="0.3">
      <c r="A29" s="3" t="s">
        <v>111</v>
      </c>
      <c r="B29" s="4" t="s">
        <v>7</v>
      </c>
      <c r="C29" s="3" t="s">
        <v>111</v>
      </c>
      <c r="D29" s="24">
        <v>450000</v>
      </c>
      <c r="E29" s="25">
        <v>4</v>
      </c>
      <c r="F29" s="23">
        <f t="shared" si="1"/>
        <v>1800000</v>
      </c>
      <c r="G29" s="11">
        <f t="shared" si="2"/>
        <v>1512605.0420168068</v>
      </c>
      <c r="H29">
        <f t="shared" si="3"/>
        <v>378151.26050420169</v>
      </c>
      <c r="I29" s="10">
        <f t="shared" si="4"/>
        <v>378151</v>
      </c>
    </row>
    <row r="30" spans="1:10" ht="15.75" thickBot="1" x14ac:dyDescent="0.3">
      <c r="A30" s="15" t="s">
        <v>24</v>
      </c>
      <c r="B30" s="4" t="s">
        <v>7</v>
      </c>
      <c r="C30" s="4" t="s">
        <v>25</v>
      </c>
      <c r="D30" s="24">
        <v>110789.91596638656</v>
      </c>
      <c r="E30" s="25">
        <v>24</v>
      </c>
      <c r="F30" s="23">
        <f t="shared" si="1"/>
        <v>2658957.9831932774</v>
      </c>
      <c r="G30" s="11">
        <f t="shared" si="2"/>
        <v>2234418.4732716619</v>
      </c>
      <c r="H30">
        <f t="shared" si="3"/>
        <v>93100.76971965257</v>
      </c>
      <c r="I30" s="10">
        <f t="shared" si="4"/>
        <v>93101</v>
      </c>
    </row>
    <row r="31" spans="1:10" ht="15.75" thickBot="1" x14ac:dyDescent="0.3">
      <c r="A31" s="15" t="s">
        <v>26</v>
      </c>
      <c r="B31" s="4" t="s">
        <v>7</v>
      </c>
      <c r="C31" s="4" t="s">
        <v>27</v>
      </c>
      <c r="D31" s="24">
        <v>55520.168067226892</v>
      </c>
      <c r="E31" s="25">
        <v>24</v>
      </c>
      <c r="F31" s="23">
        <f t="shared" si="1"/>
        <v>1332484.0336134455</v>
      </c>
      <c r="G31" s="11">
        <f t="shared" si="2"/>
        <v>1119734.4820281055</v>
      </c>
      <c r="H31">
        <f t="shared" si="3"/>
        <v>46655.603417837723</v>
      </c>
      <c r="I31" s="10">
        <f t="shared" si="4"/>
        <v>46656</v>
      </c>
    </row>
    <row r="32" spans="1:10" ht="26.25" thickBot="1" x14ac:dyDescent="0.3">
      <c r="A32" s="3" t="s">
        <v>80</v>
      </c>
      <c r="B32" s="4" t="s">
        <v>7</v>
      </c>
      <c r="C32" t="s">
        <v>95</v>
      </c>
      <c r="D32" s="5">
        <f>+F32/E32</f>
        <v>82400</v>
      </c>
      <c r="E32" s="16">
        <v>8</v>
      </c>
      <c r="F32" s="18">
        <v>659200</v>
      </c>
      <c r="G32" s="11"/>
      <c r="I32" s="10"/>
    </row>
    <row r="33" spans="1:15" ht="55.5" customHeight="1" thickBot="1" x14ac:dyDescent="0.3">
      <c r="A33" s="3" t="s">
        <v>81</v>
      </c>
      <c r="B33" s="4" t="s">
        <v>7</v>
      </c>
      <c r="C33" t="s">
        <v>96</v>
      </c>
      <c r="D33" s="5">
        <f>+F33/E33</f>
        <v>1112500</v>
      </c>
      <c r="E33" s="16">
        <v>4</v>
      </c>
      <c r="F33" s="18">
        <v>4450000</v>
      </c>
      <c r="G33" s="11"/>
      <c r="I33" s="10"/>
    </row>
    <row r="34" spans="1:15" ht="45" customHeight="1" thickBot="1" x14ac:dyDescent="0.3">
      <c r="A34" s="3" t="s">
        <v>82</v>
      </c>
      <c r="B34" s="4" t="s">
        <v>7</v>
      </c>
      <c r="C34" t="s">
        <v>97</v>
      </c>
      <c r="D34" s="5">
        <f>+F34/E34</f>
        <v>202100</v>
      </c>
      <c r="E34" s="16">
        <v>20</v>
      </c>
      <c r="F34" s="18">
        <v>4042000</v>
      </c>
      <c r="G34" s="11"/>
      <c r="I34" s="10"/>
    </row>
    <row r="35" spans="1:15" ht="15.75" thickBot="1" x14ac:dyDescent="0.3">
      <c r="A35" s="3" t="s">
        <v>83</v>
      </c>
      <c r="B35" s="4" t="s">
        <v>7</v>
      </c>
      <c r="C35" t="s">
        <v>98</v>
      </c>
      <c r="D35" s="32">
        <f>+F35/E35</f>
        <v>363900</v>
      </c>
      <c r="E35" s="33">
        <v>9</v>
      </c>
      <c r="F35" s="34">
        <v>3275100</v>
      </c>
      <c r="G35" s="11"/>
      <c r="I35" s="10"/>
    </row>
    <row r="36" spans="1:15" ht="30" customHeight="1" thickBot="1" x14ac:dyDescent="0.3">
      <c r="A36" s="26" t="s">
        <v>112</v>
      </c>
      <c r="B36" s="4" t="s">
        <v>7</v>
      </c>
      <c r="C36" s="31" t="s">
        <v>112</v>
      </c>
      <c r="D36" s="35">
        <v>325000</v>
      </c>
      <c r="E36" s="36">
        <v>12</v>
      </c>
      <c r="F36" s="23">
        <f t="shared" ref="F36:F43" si="5">+D36*E36</f>
        <v>3900000</v>
      </c>
      <c r="G36" s="11">
        <f t="shared" ref="G36:G71" si="6">+F36*$J$18</f>
        <v>3277310.9243697478</v>
      </c>
      <c r="H36">
        <f t="shared" si="3"/>
        <v>273109.24369747902</v>
      </c>
      <c r="I36" s="10">
        <f t="shared" si="4"/>
        <v>273109</v>
      </c>
    </row>
    <row r="37" spans="1:15" ht="17.25" thickBot="1" x14ac:dyDescent="0.3">
      <c r="A37" s="27" t="s">
        <v>113</v>
      </c>
      <c r="B37" s="4" t="s">
        <v>7</v>
      </c>
      <c r="C37" s="29" t="s">
        <v>113</v>
      </c>
      <c r="D37" s="35">
        <v>345000</v>
      </c>
      <c r="E37" s="36">
        <v>8</v>
      </c>
      <c r="F37" s="23">
        <f t="shared" si="5"/>
        <v>2760000</v>
      </c>
      <c r="G37" s="11">
        <f t="shared" si="6"/>
        <v>2319327.7310924372</v>
      </c>
      <c r="H37">
        <f t="shared" si="3"/>
        <v>289915.96638655465</v>
      </c>
      <c r="I37" s="10">
        <f t="shared" si="4"/>
        <v>289916</v>
      </c>
    </row>
    <row r="38" spans="1:15" ht="42" customHeight="1" thickBot="1" x14ac:dyDescent="0.3">
      <c r="A38" s="27" t="s">
        <v>114</v>
      </c>
      <c r="B38" s="4" t="s">
        <v>7</v>
      </c>
      <c r="C38" s="29" t="s">
        <v>114</v>
      </c>
      <c r="D38" s="35">
        <v>2145000</v>
      </c>
      <c r="E38" s="36">
        <v>4</v>
      </c>
      <c r="F38" s="23">
        <f t="shared" si="5"/>
        <v>8580000</v>
      </c>
      <c r="G38" s="11">
        <f t="shared" si="6"/>
        <v>7210084.0336134452</v>
      </c>
      <c r="H38">
        <f t="shared" si="3"/>
        <v>1802521.0084033613</v>
      </c>
      <c r="I38" s="10">
        <f t="shared" si="4"/>
        <v>1802521</v>
      </c>
    </row>
    <row r="39" spans="1:15" ht="32.25" customHeight="1" thickBot="1" x14ac:dyDescent="0.3">
      <c r="A39" s="27" t="s">
        <v>115</v>
      </c>
      <c r="B39" s="4" t="s">
        <v>7</v>
      </c>
      <c r="C39" s="29" t="s">
        <v>115</v>
      </c>
      <c r="D39" s="35">
        <v>198000</v>
      </c>
      <c r="E39" s="36">
        <v>4</v>
      </c>
      <c r="F39" s="23">
        <f t="shared" si="5"/>
        <v>792000</v>
      </c>
      <c r="G39" s="11">
        <f t="shared" si="6"/>
        <v>665546.21848739497</v>
      </c>
      <c r="H39">
        <f t="shared" si="3"/>
        <v>166386.55462184874</v>
      </c>
      <c r="I39" s="10">
        <f t="shared" si="4"/>
        <v>166387</v>
      </c>
    </row>
    <row r="40" spans="1:15" ht="17.25" thickBot="1" x14ac:dyDescent="0.3">
      <c r="A40" s="29" t="s">
        <v>116</v>
      </c>
      <c r="B40" s="4" t="s">
        <v>7</v>
      </c>
      <c r="C40" s="29" t="s">
        <v>116</v>
      </c>
      <c r="D40" s="35">
        <v>69500</v>
      </c>
      <c r="E40" s="36">
        <v>540</v>
      </c>
      <c r="F40" s="23">
        <f t="shared" si="5"/>
        <v>37530000</v>
      </c>
      <c r="G40" s="11">
        <f t="shared" si="6"/>
        <v>31537815.12605042</v>
      </c>
      <c r="H40">
        <f t="shared" si="3"/>
        <v>58403.361344537814</v>
      </c>
      <c r="I40" s="10">
        <f t="shared" si="4"/>
        <v>58403</v>
      </c>
    </row>
    <row r="41" spans="1:15" ht="15" customHeight="1" thickBot="1" x14ac:dyDescent="0.3">
      <c r="A41" s="37" t="s">
        <v>117</v>
      </c>
      <c r="B41" s="4" t="s">
        <v>7</v>
      </c>
      <c r="C41" s="37" t="s">
        <v>117</v>
      </c>
      <c r="D41" s="38">
        <v>209813</v>
      </c>
      <c r="E41" s="36">
        <v>16</v>
      </c>
      <c r="F41" s="23">
        <f t="shared" si="5"/>
        <v>3357008</v>
      </c>
      <c r="G41" s="11">
        <f t="shared" si="6"/>
        <v>2821015.1260504201</v>
      </c>
      <c r="H41">
        <f t="shared" si="3"/>
        <v>176313.44537815126</v>
      </c>
      <c r="I41" s="10">
        <f t="shared" si="4"/>
        <v>176313</v>
      </c>
    </row>
    <row r="42" spans="1:15" ht="15" customHeight="1" thickBot="1" x14ac:dyDescent="0.3">
      <c r="A42" s="37" t="s">
        <v>120</v>
      </c>
      <c r="B42" s="4" t="s">
        <v>7</v>
      </c>
      <c r="C42" s="37" t="s">
        <v>118</v>
      </c>
      <c r="D42" s="38">
        <v>259738</v>
      </c>
      <c r="E42" s="36">
        <v>4</v>
      </c>
      <c r="F42" s="23">
        <f t="shared" si="5"/>
        <v>1038952</v>
      </c>
      <c r="G42" s="11">
        <f t="shared" si="6"/>
        <v>873068.90756302525</v>
      </c>
      <c r="H42">
        <f t="shared" si="3"/>
        <v>218267.22689075631</v>
      </c>
      <c r="I42" s="10">
        <f t="shared" si="4"/>
        <v>218267</v>
      </c>
    </row>
    <row r="43" spans="1:15" ht="15" customHeight="1" thickBot="1" x14ac:dyDescent="0.3">
      <c r="A43" s="37" t="s">
        <v>119</v>
      </c>
      <c r="B43" s="4" t="s">
        <v>7</v>
      </c>
      <c r="C43" s="37" t="s">
        <v>121</v>
      </c>
      <c r="D43" s="38">
        <v>980000</v>
      </c>
      <c r="E43" s="36">
        <v>12</v>
      </c>
      <c r="F43" s="23">
        <f t="shared" si="5"/>
        <v>11760000</v>
      </c>
      <c r="G43" s="11">
        <f t="shared" si="6"/>
        <v>9882352.9411764704</v>
      </c>
      <c r="H43">
        <f t="shared" si="3"/>
        <v>823529.4117647059</v>
      </c>
      <c r="I43" s="10">
        <f t="shared" si="4"/>
        <v>823529</v>
      </c>
    </row>
    <row r="44" spans="1:15" ht="15" customHeight="1" thickBot="1" x14ac:dyDescent="0.3">
      <c r="A44" s="27" t="s">
        <v>122</v>
      </c>
      <c r="B44" s="4" t="s">
        <v>7</v>
      </c>
      <c r="C44" s="28" t="s">
        <v>122</v>
      </c>
      <c r="D44" s="35">
        <v>2340000</v>
      </c>
      <c r="E44" s="36">
        <v>4</v>
      </c>
      <c r="F44" s="23">
        <f t="shared" ref="F44:F70" si="7">+D44*E44</f>
        <v>9360000</v>
      </c>
      <c r="G44" s="11">
        <f t="shared" si="6"/>
        <v>7865546.218487395</v>
      </c>
      <c r="H44">
        <f t="shared" si="3"/>
        <v>1966386.5546218487</v>
      </c>
      <c r="I44" s="10">
        <f t="shared" si="4"/>
        <v>1966387</v>
      </c>
    </row>
    <row r="45" spans="1:15" ht="15" customHeight="1" thickBot="1" x14ac:dyDescent="0.3">
      <c r="A45" s="27" t="s">
        <v>123</v>
      </c>
      <c r="B45" s="4" t="s">
        <v>7</v>
      </c>
      <c r="C45" s="28" t="s">
        <v>123</v>
      </c>
      <c r="D45" s="35">
        <v>780000</v>
      </c>
      <c r="E45" s="36">
        <v>8</v>
      </c>
      <c r="F45" s="23">
        <f t="shared" si="7"/>
        <v>6240000</v>
      </c>
      <c r="G45" s="11">
        <f t="shared" si="6"/>
        <v>5243697.478991597</v>
      </c>
      <c r="H45">
        <f t="shared" si="3"/>
        <v>655462.18487394962</v>
      </c>
      <c r="I45" s="10">
        <f t="shared" si="4"/>
        <v>655462</v>
      </c>
    </row>
    <row r="46" spans="1:15" ht="15.75" customHeight="1" thickBot="1" x14ac:dyDescent="0.3">
      <c r="A46" s="27" t="s">
        <v>124</v>
      </c>
      <c r="B46" s="4" t="s">
        <v>7</v>
      </c>
      <c r="C46" s="28" t="s">
        <v>124</v>
      </c>
      <c r="D46" s="35">
        <v>790000</v>
      </c>
      <c r="E46" s="36">
        <v>4</v>
      </c>
      <c r="F46" s="23">
        <f t="shared" si="7"/>
        <v>3160000</v>
      </c>
      <c r="G46" s="11">
        <f t="shared" si="6"/>
        <v>2655462.1848739497</v>
      </c>
      <c r="H46">
        <f t="shared" si="3"/>
        <v>663865.54621848743</v>
      </c>
      <c r="I46" s="10">
        <f t="shared" si="4"/>
        <v>663866</v>
      </c>
    </row>
    <row r="47" spans="1:15" ht="15.75" customHeight="1" thickBot="1" x14ac:dyDescent="0.3">
      <c r="A47" s="27" t="s">
        <v>125</v>
      </c>
      <c r="B47" s="4" t="s">
        <v>7</v>
      </c>
      <c r="C47" s="28" t="s">
        <v>125</v>
      </c>
      <c r="D47" s="35">
        <v>1450000</v>
      </c>
      <c r="E47" s="36">
        <v>16</v>
      </c>
      <c r="F47" s="23">
        <f t="shared" si="7"/>
        <v>23200000</v>
      </c>
      <c r="G47" s="11">
        <f t="shared" si="6"/>
        <v>19495798.319327731</v>
      </c>
      <c r="H47">
        <f t="shared" si="3"/>
        <v>1218487.3949579832</v>
      </c>
      <c r="I47" s="10">
        <f t="shared" si="4"/>
        <v>1218487</v>
      </c>
    </row>
    <row r="48" spans="1:15" ht="15.75" customHeight="1" thickBot="1" x14ac:dyDescent="0.3">
      <c r="A48" s="27" t="s">
        <v>126</v>
      </c>
      <c r="B48" s="4" t="s">
        <v>7</v>
      </c>
      <c r="C48" s="28" t="s">
        <v>126</v>
      </c>
      <c r="D48" s="35">
        <v>2300000</v>
      </c>
      <c r="E48" s="36">
        <v>4</v>
      </c>
      <c r="F48" s="23">
        <f t="shared" si="7"/>
        <v>9200000</v>
      </c>
      <c r="G48" s="11">
        <f t="shared" si="6"/>
        <v>7731092.4369747899</v>
      </c>
      <c r="H48">
        <f t="shared" si="3"/>
        <v>1932773.1092436975</v>
      </c>
      <c r="I48" s="10">
        <f t="shared" si="4"/>
        <v>1932773</v>
      </c>
    </row>
    <row r="49" spans="1:9" ht="15.75" customHeight="1" thickBot="1" x14ac:dyDescent="0.3">
      <c r="A49" s="27" t="s">
        <v>127</v>
      </c>
      <c r="B49" s="4" t="s">
        <v>7</v>
      </c>
      <c r="C49" s="28" t="s">
        <v>127</v>
      </c>
      <c r="D49" s="35">
        <v>2340000</v>
      </c>
      <c r="E49" s="36">
        <v>4</v>
      </c>
      <c r="F49" s="23">
        <f t="shared" si="7"/>
        <v>9360000</v>
      </c>
      <c r="G49" s="11">
        <f t="shared" si="6"/>
        <v>7865546.218487395</v>
      </c>
      <c r="H49">
        <f t="shared" si="3"/>
        <v>1966386.5546218487</v>
      </c>
      <c r="I49" s="10">
        <f t="shared" si="4"/>
        <v>1966387</v>
      </c>
    </row>
    <row r="50" spans="1:9" ht="15.75" customHeight="1" thickBot="1" x14ac:dyDescent="0.3">
      <c r="A50" s="29" t="s">
        <v>128</v>
      </c>
      <c r="B50" s="4" t="s">
        <v>7</v>
      </c>
      <c r="C50" s="30" t="s">
        <v>128</v>
      </c>
      <c r="D50" s="35">
        <v>65000</v>
      </c>
      <c r="E50" s="36">
        <v>4</v>
      </c>
      <c r="F50" s="23">
        <f t="shared" si="7"/>
        <v>260000</v>
      </c>
      <c r="G50" s="11">
        <f t="shared" si="6"/>
        <v>218487.3949579832</v>
      </c>
      <c r="H50">
        <f t="shared" si="3"/>
        <v>54621.848739495799</v>
      </c>
      <c r="I50" s="10">
        <f t="shared" si="4"/>
        <v>54622</v>
      </c>
    </row>
    <row r="51" spans="1:9" ht="15.75" customHeight="1" thickBot="1" x14ac:dyDescent="0.3">
      <c r="A51" s="28" t="s">
        <v>129</v>
      </c>
      <c r="B51" s="4" t="s">
        <v>7</v>
      </c>
      <c r="C51" s="28" t="s">
        <v>129</v>
      </c>
      <c r="D51" s="24">
        <v>2340000</v>
      </c>
      <c r="E51" s="25">
        <v>4</v>
      </c>
      <c r="F51" s="23">
        <f t="shared" si="7"/>
        <v>9360000</v>
      </c>
      <c r="G51" s="11">
        <f t="shared" si="6"/>
        <v>7865546.218487395</v>
      </c>
      <c r="H51">
        <f t="shared" si="3"/>
        <v>1966386.5546218487</v>
      </c>
      <c r="I51" s="10">
        <f t="shared" si="4"/>
        <v>1966387</v>
      </c>
    </row>
    <row r="52" spans="1:9" ht="33.75" thickBot="1" x14ac:dyDescent="0.3">
      <c r="A52" s="28" t="s">
        <v>130</v>
      </c>
      <c r="B52" s="4" t="s">
        <v>7</v>
      </c>
      <c r="C52" s="28" t="s">
        <v>130</v>
      </c>
      <c r="D52" s="24">
        <v>850000</v>
      </c>
      <c r="E52" s="25">
        <v>8</v>
      </c>
      <c r="F52" s="23">
        <f t="shared" si="7"/>
        <v>6800000</v>
      </c>
      <c r="G52" s="11">
        <f t="shared" si="6"/>
        <v>5714285.7142857146</v>
      </c>
      <c r="H52">
        <f t="shared" si="3"/>
        <v>714285.71428571432</v>
      </c>
      <c r="I52" s="10">
        <f t="shared" si="4"/>
        <v>714286</v>
      </c>
    </row>
    <row r="53" spans="1:9" ht="15" customHeight="1" thickBot="1" x14ac:dyDescent="0.3">
      <c r="A53" s="28" t="s">
        <v>131</v>
      </c>
      <c r="B53" s="4" t="s">
        <v>7</v>
      </c>
      <c r="C53" s="28" t="s">
        <v>131</v>
      </c>
      <c r="D53" s="24">
        <v>1499999</v>
      </c>
      <c r="E53" s="25">
        <v>4</v>
      </c>
      <c r="F53" s="23">
        <f t="shared" si="7"/>
        <v>5999996</v>
      </c>
      <c r="G53" s="11">
        <f t="shared" si="6"/>
        <v>5042013.4453781517</v>
      </c>
      <c r="H53">
        <f t="shared" si="3"/>
        <v>1260503.3613445379</v>
      </c>
      <c r="I53" s="10">
        <f t="shared" si="4"/>
        <v>1260503</v>
      </c>
    </row>
    <row r="54" spans="1:9" ht="15" customHeight="1" thickBot="1" x14ac:dyDescent="0.3">
      <c r="A54" s="28" t="s">
        <v>134</v>
      </c>
      <c r="B54" s="4" t="s">
        <v>7</v>
      </c>
      <c r="C54" s="28" t="s">
        <v>132</v>
      </c>
      <c r="D54" s="24">
        <v>115000</v>
      </c>
      <c r="E54" s="25">
        <v>4</v>
      </c>
      <c r="F54" s="23">
        <f t="shared" si="7"/>
        <v>460000</v>
      </c>
      <c r="G54" s="11">
        <f t="shared" si="6"/>
        <v>386554.62184873951</v>
      </c>
      <c r="H54">
        <f t="shared" si="3"/>
        <v>96638.655462184877</v>
      </c>
      <c r="I54" s="10">
        <f t="shared" si="4"/>
        <v>96639</v>
      </c>
    </row>
    <row r="55" spans="1:9" ht="30" customHeight="1" thickBot="1" x14ac:dyDescent="0.3">
      <c r="A55" s="28" t="s">
        <v>135</v>
      </c>
      <c r="B55" s="4" t="s">
        <v>7</v>
      </c>
      <c r="C55" s="28" t="s">
        <v>133</v>
      </c>
      <c r="D55" s="24">
        <v>65000</v>
      </c>
      <c r="E55" s="25">
        <v>4</v>
      </c>
      <c r="F55" s="23">
        <f t="shared" si="7"/>
        <v>260000</v>
      </c>
      <c r="G55" s="11">
        <f t="shared" si="6"/>
        <v>218487.3949579832</v>
      </c>
      <c r="H55">
        <f t="shared" si="3"/>
        <v>54621.848739495799</v>
      </c>
      <c r="I55" s="10">
        <f t="shared" si="4"/>
        <v>54622</v>
      </c>
    </row>
    <row r="56" spans="1:9" ht="15" customHeight="1" thickBot="1" x14ac:dyDescent="0.3">
      <c r="A56" s="27" t="s">
        <v>138</v>
      </c>
      <c r="B56" s="4" t="s">
        <v>7</v>
      </c>
      <c r="C56" s="28" t="s">
        <v>129</v>
      </c>
      <c r="D56" s="24">
        <v>2340000</v>
      </c>
      <c r="E56" s="25">
        <v>5</v>
      </c>
      <c r="F56" s="23">
        <f t="shared" si="7"/>
        <v>11700000</v>
      </c>
      <c r="G56" s="11">
        <f t="shared" si="6"/>
        <v>9831932.7731092442</v>
      </c>
      <c r="H56">
        <f t="shared" si="3"/>
        <v>1966386.5546218487</v>
      </c>
      <c r="I56" s="10">
        <f t="shared" si="4"/>
        <v>1966387</v>
      </c>
    </row>
    <row r="57" spans="1:9" ht="15" customHeight="1" thickBot="1" x14ac:dyDescent="0.3">
      <c r="A57" s="27" t="s">
        <v>139</v>
      </c>
      <c r="B57" s="4" t="s">
        <v>7</v>
      </c>
      <c r="C57" s="28" t="s">
        <v>130</v>
      </c>
      <c r="D57" s="24">
        <v>590000</v>
      </c>
      <c r="E57" s="25">
        <v>10</v>
      </c>
      <c r="F57" s="23">
        <f t="shared" si="7"/>
        <v>5900000</v>
      </c>
      <c r="G57" s="11">
        <f t="shared" si="6"/>
        <v>4957983.1932773106</v>
      </c>
      <c r="H57">
        <f t="shared" si="3"/>
        <v>495798.31932773109</v>
      </c>
      <c r="I57" s="10">
        <f t="shared" si="4"/>
        <v>495798</v>
      </c>
    </row>
    <row r="58" spans="1:9" ht="15" customHeight="1" thickBot="1" x14ac:dyDescent="0.3">
      <c r="A58" s="28" t="s">
        <v>136</v>
      </c>
      <c r="B58" s="4" t="s">
        <v>7</v>
      </c>
      <c r="C58" s="41" t="s">
        <v>132</v>
      </c>
      <c r="D58" s="24">
        <v>115000</v>
      </c>
      <c r="E58" s="25">
        <v>5</v>
      </c>
      <c r="F58" s="23">
        <f t="shared" si="7"/>
        <v>575000</v>
      </c>
      <c r="G58" s="11">
        <f t="shared" si="6"/>
        <v>483193.27731092437</v>
      </c>
      <c r="H58">
        <f t="shared" si="3"/>
        <v>96638.655462184877</v>
      </c>
      <c r="I58" s="10">
        <f t="shared" si="4"/>
        <v>96639</v>
      </c>
    </row>
    <row r="59" spans="1:9" ht="15" customHeight="1" thickBot="1" x14ac:dyDescent="0.3">
      <c r="A59" s="28" t="s">
        <v>137</v>
      </c>
      <c r="B59" s="4" t="s">
        <v>7</v>
      </c>
      <c r="C59" s="28" t="s">
        <v>133</v>
      </c>
      <c r="D59" s="24">
        <v>45000</v>
      </c>
      <c r="E59" s="25">
        <v>5</v>
      </c>
      <c r="F59" s="23">
        <f t="shared" si="7"/>
        <v>225000</v>
      </c>
      <c r="G59" s="11">
        <f t="shared" si="6"/>
        <v>189075.63025210085</v>
      </c>
      <c r="H59">
        <f t="shared" si="3"/>
        <v>37815.126050420171</v>
      </c>
      <c r="I59" s="10">
        <f t="shared" si="4"/>
        <v>37815</v>
      </c>
    </row>
    <row r="60" spans="1:9" ht="15" customHeight="1" thickBot="1" x14ac:dyDescent="0.3">
      <c r="A60" s="37" t="s">
        <v>141</v>
      </c>
      <c r="B60" s="4" t="s">
        <v>7</v>
      </c>
      <c r="C60" s="37" t="s">
        <v>140</v>
      </c>
      <c r="D60" s="24">
        <v>64900</v>
      </c>
      <c r="E60" s="25">
        <v>24</v>
      </c>
      <c r="F60" s="23">
        <f t="shared" si="7"/>
        <v>1557600</v>
      </c>
      <c r="G60" s="11">
        <f t="shared" si="6"/>
        <v>1308907.5630252101</v>
      </c>
      <c r="H60">
        <f t="shared" si="3"/>
        <v>54537.815126050424</v>
      </c>
      <c r="I60" s="10">
        <f t="shared" si="4"/>
        <v>54538</v>
      </c>
    </row>
    <row r="61" spans="1:9" ht="15" customHeight="1" thickBot="1" x14ac:dyDescent="0.3">
      <c r="A61" s="28" t="s">
        <v>145</v>
      </c>
      <c r="B61" s="4" t="s">
        <v>7</v>
      </c>
      <c r="C61" s="37" t="s">
        <v>142</v>
      </c>
      <c r="D61" s="24">
        <v>74042</v>
      </c>
      <c r="E61" s="25">
        <v>60</v>
      </c>
      <c r="F61" s="23">
        <f t="shared" si="7"/>
        <v>4442520</v>
      </c>
      <c r="G61" s="11">
        <f t="shared" si="6"/>
        <v>3733210.0840336136</v>
      </c>
      <c r="H61">
        <f t="shared" si="3"/>
        <v>62220.168067226892</v>
      </c>
      <c r="I61" s="10">
        <f t="shared" si="4"/>
        <v>62220</v>
      </c>
    </row>
    <row r="62" spans="1:9" ht="15" customHeight="1" thickBot="1" x14ac:dyDescent="0.3">
      <c r="A62" s="28" t="s">
        <v>143</v>
      </c>
      <c r="B62" s="4" t="s">
        <v>7</v>
      </c>
      <c r="C62" s="37" t="s">
        <v>143</v>
      </c>
      <c r="D62" s="24">
        <v>498000</v>
      </c>
      <c r="E62" s="25">
        <v>3</v>
      </c>
      <c r="F62" s="23">
        <f t="shared" si="7"/>
        <v>1494000</v>
      </c>
      <c r="G62" s="11">
        <f t="shared" si="6"/>
        <v>1255462.1848739495</v>
      </c>
      <c r="H62">
        <f t="shared" si="3"/>
        <v>418487.39495798323</v>
      </c>
      <c r="I62" s="10">
        <f t="shared" si="4"/>
        <v>418487</v>
      </c>
    </row>
    <row r="63" spans="1:9" ht="15" customHeight="1" thickBot="1" x14ac:dyDescent="0.3">
      <c r="A63" s="28" t="s">
        <v>146</v>
      </c>
      <c r="B63" s="4" t="s">
        <v>7</v>
      </c>
      <c r="C63" s="37" t="s">
        <v>144</v>
      </c>
      <c r="D63" s="24">
        <v>793500</v>
      </c>
      <c r="E63" s="25">
        <v>3</v>
      </c>
      <c r="F63" s="23">
        <f t="shared" si="7"/>
        <v>2380500</v>
      </c>
      <c r="G63" s="11">
        <f t="shared" si="6"/>
        <v>2000420.1680672269</v>
      </c>
      <c r="H63">
        <f t="shared" si="3"/>
        <v>666806.72268907563</v>
      </c>
      <c r="I63" s="10">
        <f t="shared" si="4"/>
        <v>666807</v>
      </c>
    </row>
    <row r="64" spans="1:9" ht="15" customHeight="1" thickBot="1" x14ac:dyDescent="0.3">
      <c r="A64" s="28" t="s">
        <v>147</v>
      </c>
      <c r="B64" s="4" t="s">
        <v>7</v>
      </c>
      <c r="C64" s="28" t="s">
        <v>147</v>
      </c>
      <c r="D64" s="24">
        <v>650000</v>
      </c>
      <c r="E64" s="25">
        <v>20</v>
      </c>
      <c r="F64" s="23">
        <f t="shared" si="7"/>
        <v>13000000</v>
      </c>
      <c r="G64" s="11">
        <f t="shared" si="6"/>
        <v>10924369.74789916</v>
      </c>
      <c r="H64">
        <f t="shared" si="3"/>
        <v>546218.48739495804</v>
      </c>
      <c r="I64" s="10">
        <f t="shared" si="4"/>
        <v>546218</v>
      </c>
    </row>
    <row r="65" spans="1:9" ht="15" customHeight="1" thickBot="1" x14ac:dyDescent="0.3">
      <c r="A65" s="28" t="s">
        <v>148</v>
      </c>
      <c r="B65" s="4" t="s">
        <v>7</v>
      </c>
      <c r="C65" s="28" t="s">
        <v>148</v>
      </c>
      <c r="D65" s="24">
        <v>231367</v>
      </c>
      <c r="E65" s="25">
        <v>20</v>
      </c>
      <c r="F65" s="23">
        <f t="shared" si="7"/>
        <v>4627340</v>
      </c>
      <c r="G65" s="11">
        <f t="shared" si="6"/>
        <v>3888521.0084033613</v>
      </c>
      <c r="H65">
        <f t="shared" si="3"/>
        <v>194426.05042016806</v>
      </c>
      <c r="I65" s="10">
        <f t="shared" si="4"/>
        <v>194426</v>
      </c>
    </row>
    <row r="66" spans="1:9" ht="15" customHeight="1" thickBot="1" x14ac:dyDescent="0.3">
      <c r="A66" s="28" t="s">
        <v>149</v>
      </c>
      <c r="B66" s="4" t="s">
        <v>7</v>
      </c>
      <c r="C66" s="28" t="s">
        <v>149</v>
      </c>
      <c r="D66" s="24">
        <v>65500</v>
      </c>
      <c r="E66" s="25">
        <v>20</v>
      </c>
      <c r="F66" s="23">
        <f t="shared" si="7"/>
        <v>1310000</v>
      </c>
      <c r="G66" s="11">
        <f t="shared" si="6"/>
        <v>1100840.3361344538</v>
      </c>
      <c r="H66">
        <f t="shared" si="3"/>
        <v>55042.016806722691</v>
      </c>
      <c r="I66" s="10">
        <f t="shared" si="4"/>
        <v>55042</v>
      </c>
    </row>
    <row r="67" spans="1:9" ht="15" customHeight="1" thickBot="1" x14ac:dyDescent="0.3">
      <c r="A67" s="28" t="s">
        <v>150</v>
      </c>
      <c r="B67" s="4" t="s">
        <v>7</v>
      </c>
      <c r="C67" s="28" t="s">
        <v>150</v>
      </c>
      <c r="D67" s="24">
        <v>280000</v>
      </c>
      <c r="E67" s="25">
        <v>16</v>
      </c>
      <c r="F67" s="23">
        <f t="shared" si="7"/>
        <v>4480000</v>
      </c>
      <c r="G67" s="11">
        <f t="shared" si="6"/>
        <v>3764705.8823529412</v>
      </c>
      <c r="H67">
        <f t="shared" si="3"/>
        <v>235294.11764705883</v>
      </c>
      <c r="I67" s="10">
        <f t="shared" si="4"/>
        <v>235294</v>
      </c>
    </row>
    <row r="68" spans="1:9" ht="15" customHeight="1" thickBot="1" x14ac:dyDescent="0.3">
      <c r="A68" s="28" t="s">
        <v>151</v>
      </c>
      <c r="B68" s="4" t="s">
        <v>7</v>
      </c>
      <c r="C68" s="28" t="s">
        <v>151</v>
      </c>
      <c r="D68" s="24">
        <v>56000</v>
      </c>
      <c r="E68" s="25">
        <v>72</v>
      </c>
      <c r="F68" s="23">
        <f t="shared" si="7"/>
        <v>4032000</v>
      </c>
      <c r="G68" s="11">
        <f t="shared" si="6"/>
        <v>3388235.2941176472</v>
      </c>
      <c r="H68">
        <f t="shared" si="3"/>
        <v>47058.823529411762</v>
      </c>
      <c r="I68" s="10">
        <f t="shared" si="4"/>
        <v>47059</v>
      </c>
    </row>
    <row r="69" spans="1:9" ht="15" customHeight="1" thickBot="1" x14ac:dyDescent="0.3">
      <c r="A69" s="28" t="s">
        <v>152</v>
      </c>
      <c r="B69" s="4" t="s">
        <v>7</v>
      </c>
      <c r="C69" s="28" t="s">
        <v>152</v>
      </c>
      <c r="D69" s="24">
        <v>35000</v>
      </c>
      <c r="E69" s="25">
        <v>144</v>
      </c>
      <c r="F69" s="23">
        <f t="shared" si="7"/>
        <v>5040000</v>
      </c>
      <c r="G69" s="11">
        <f t="shared" si="6"/>
        <v>4235294.1176470593</v>
      </c>
      <c r="H69">
        <f t="shared" si="3"/>
        <v>29411.764705882353</v>
      </c>
      <c r="I69" s="10">
        <f t="shared" si="4"/>
        <v>29412</v>
      </c>
    </row>
    <row r="70" spans="1:9" ht="15.75" customHeight="1" thickBot="1" x14ac:dyDescent="0.3">
      <c r="A70" s="28" t="s">
        <v>153</v>
      </c>
      <c r="B70" s="4" t="s">
        <v>7</v>
      </c>
      <c r="C70" s="28" t="s">
        <v>153</v>
      </c>
      <c r="D70" s="24">
        <v>245000</v>
      </c>
      <c r="E70" s="25">
        <v>12</v>
      </c>
      <c r="F70" s="23">
        <f t="shared" si="7"/>
        <v>2940000</v>
      </c>
      <c r="G70" s="11">
        <f t="shared" si="6"/>
        <v>2470588.2352941176</v>
      </c>
      <c r="H70">
        <f t="shared" si="3"/>
        <v>205882.35294117648</v>
      </c>
      <c r="I70" s="10">
        <f t="shared" si="4"/>
        <v>205882</v>
      </c>
    </row>
    <row r="71" spans="1:9" ht="15.75" customHeight="1" x14ac:dyDescent="0.25">
      <c r="A71" s="79" t="s">
        <v>154</v>
      </c>
      <c r="B71" s="79"/>
      <c r="C71" s="79"/>
      <c r="D71" s="79"/>
      <c r="E71" s="80"/>
      <c r="F71" s="22">
        <f>SUM(G36:G70,F32:F35,G20:G31,F6:F19)</f>
        <v>1451989335.2305939</v>
      </c>
      <c r="G71" s="11">
        <f t="shared" si="6"/>
        <v>1220159105.2357931</v>
      </c>
    </row>
    <row r="72" spans="1:9" ht="15.75" customHeight="1" x14ac:dyDescent="0.25">
      <c r="A72" s="79" t="s">
        <v>157</v>
      </c>
      <c r="B72" s="79"/>
      <c r="C72" s="79"/>
      <c r="D72" s="79"/>
      <c r="E72" s="80" t="s">
        <v>155</v>
      </c>
      <c r="F72" s="21">
        <f>+F71*19%</f>
        <v>275877973.69381285</v>
      </c>
      <c r="G72" s="11"/>
    </row>
    <row r="73" spans="1:9" ht="15.75" customHeight="1" x14ac:dyDescent="0.25">
      <c r="A73" s="79" t="s">
        <v>156</v>
      </c>
      <c r="B73" s="79"/>
      <c r="C73" s="79"/>
      <c r="D73" s="79"/>
      <c r="E73" s="80"/>
      <c r="F73" s="22">
        <f>+F71+F72</f>
        <v>1727867308.9244068</v>
      </c>
      <c r="G73" s="11"/>
    </row>
    <row r="74" spans="1:9" ht="15.75" thickBot="1" x14ac:dyDescent="0.3">
      <c r="A74" s="3" t="s">
        <v>51</v>
      </c>
      <c r="B74" s="4" t="s">
        <v>7</v>
      </c>
      <c r="C74" s="4" t="s">
        <v>52</v>
      </c>
      <c r="D74" s="5">
        <v>40000000</v>
      </c>
      <c r="E74" s="16">
        <v>1</v>
      </c>
      <c r="F74" s="18">
        <v>200000000</v>
      </c>
      <c r="G74" s="11"/>
      <c r="H74" s="12"/>
    </row>
    <row r="75" spans="1:9" ht="15.75" thickBot="1" x14ac:dyDescent="0.3">
      <c r="A75" s="3" t="s">
        <v>53</v>
      </c>
      <c r="B75" s="4" t="s">
        <v>7</v>
      </c>
      <c r="C75" s="4" t="s">
        <v>54</v>
      </c>
      <c r="D75" s="5">
        <v>3300000</v>
      </c>
      <c r="E75" s="16">
        <v>10</v>
      </c>
      <c r="F75" s="18">
        <v>33000000</v>
      </c>
      <c r="G75" s="11"/>
      <c r="H75" s="12"/>
    </row>
    <row r="76" spans="1:9" ht="15.75" thickBot="1" x14ac:dyDescent="0.3">
      <c r="A76" s="3" t="s">
        <v>78</v>
      </c>
      <c r="B76" s="4" t="s">
        <v>7</v>
      </c>
      <c r="C76" s="4"/>
      <c r="D76" s="5"/>
      <c r="E76" s="16"/>
      <c r="F76" s="18">
        <v>15000000</v>
      </c>
      <c r="G76" s="11"/>
      <c r="H76" s="12"/>
    </row>
    <row r="77" spans="1:9" ht="15.75" thickBot="1" x14ac:dyDescent="0.3">
      <c r="A77" s="3" t="s">
        <v>59</v>
      </c>
      <c r="B77" s="4" t="s">
        <v>7</v>
      </c>
      <c r="C77" s="4" t="s">
        <v>59</v>
      </c>
      <c r="D77" s="5">
        <v>110000000</v>
      </c>
      <c r="E77" s="16">
        <v>1</v>
      </c>
      <c r="F77" s="18">
        <v>270000000</v>
      </c>
      <c r="G77" s="11"/>
      <c r="H77" s="12"/>
    </row>
    <row r="78" spans="1:9" ht="15.75" thickBot="1" x14ac:dyDescent="0.3">
      <c r="A78" s="3" t="s">
        <v>79</v>
      </c>
      <c r="B78" s="4" t="s">
        <v>7</v>
      </c>
      <c r="C78" s="4" t="s">
        <v>55</v>
      </c>
      <c r="D78" s="5">
        <f>100000000-16108999</f>
        <v>83891001</v>
      </c>
      <c r="E78" s="16">
        <v>1</v>
      </c>
      <c r="F78" s="18">
        <v>110000000</v>
      </c>
      <c r="G78" s="11"/>
      <c r="H78" s="12"/>
    </row>
    <row r="79" spans="1:9" ht="19.5" thickBot="1" x14ac:dyDescent="0.3">
      <c r="A79" s="71" t="s">
        <v>56</v>
      </c>
      <c r="B79" s="72"/>
      <c r="C79" s="72"/>
      <c r="D79" s="72"/>
      <c r="E79" s="73"/>
      <c r="F79" s="42">
        <f>+F73</f>
        <v>1727867308.9244068</v>
      </c>
    </row>
    <row r="80" spans="1:9" ht="19.5" thickBot="1" x14ac:dyDescent="0.3">
      <c r="A80" s="74" t="s">
        <v>57</v>
      </c>
      <c r="B80" s="75"/>
      <c r="C80" s="75"/>
      <c r="D80" s="75"/>
      <c r="E80" s="76"/>
      <c r="F80" s="43">
        <f>SUM(F74:F78)</f>
        <v>628000000</v>
      </c>
    </row>
    <row r="81" spans="1:8" ht="19.5" thickBot="1" x14ac:dyDescent="0.3">
      <c r="A81" s="74" t="s">
        <v>58</v>
      </c>
      <c r="B81" s="75"/>
      <c r="C81" s="75"/>
      <c r="D81" s="75"/>
      <c r="E81" s="76"/>
      <c r="F81" s="43">
        <f>SUM(F79:F80)</f>
        <v>2355867308.924407</v>
      </c>
    </row>
    <row r="82" spans="1:8" x14ac:dyDescent="0.25">
      <c r="G82" s="11"/>
      <c r="H82" s="12"/>
    </row>
    <row r="83" spans="1:8" x14ac:dyDescent="0.25">
      <c r="G83" s="11"/>
      <c r="H83" s="12"/>
    </row>
    <row r="84" spans="1:8" ht="15" customHeight="1" x14ac:dyDescent="0.25">
      <c r="G84" s="11"/>
      <c r="H84" s="12"/>
    </row>
    <row r="85" spans="1:8" ht="15" customHeight="1" x14ac:dyDescent="0.25">
      <c r="C85" s="39" t="s">
        <v>151</v>
      </c>
      <c r="D85" s="40"/>
      <c r="G85" s="1"/>
    </row>
    <row r="86" spans="1:8" ht="15" customHeight="1" x14ac:dyDescent="0.25">
      <c r="C86" s="39" t="s">
        <v>152</v>
      </c>
      <c r="D86" s="40"/>
    </row>
    <row r="87" spans="1:8" ht="15" customHeight="1" x14ac:dyDescent="0.25">
      <c r="C87" s="39" t="s">
        <v>153</v>
      </c>
      <c r="D87" s="40"/>
      <c r="E87" s="13"/>
    </row>
  </sheetData>
  <mergeCells count="10">
    <mergeCell ref="A71:E71"/>
    <mergeCell ref="A73:E73"/>
    <mergeCell ref="A72:E72"/>
    <mergeCell ref="A81:E81"/>
    <mergeCell ref="A1:F1"/>
    <mergeCell ref="A2:F2"/>
    <mergeCell ref="A3:F3"/>
    <mergeCell ref="A4:F4"/>
    <mergeCell ref="A79:E79"/>
    <mergeCell ref="A80:E80"/>
  </mergeCells>
  <dataValidations count="5">
    <dataValidation type="list" allowBlank="1" showInputMessage="1" showErrorMessage="1" sqref="A10:A16">
      <formula1>INDIRECT(SUBSTITUTE(#REF!," ","")&amp;G8)</formula1>
    </dataValidation>
    <dataValidation type="list" allowBlank="1" showInputMessage="1" showErrorMessage="1" sqref="A32">
      <formula1>INDIRECT(SUBSTITUTE(#REF!," ","")&amp;#REF!)</formula1>
    </dataValidation>
    <dataValidation type="list" allowBlank="1" showInputMessage="1" showErrorMessage="1" sqref="A17:A18">
      <formula1>INDIRECT(SUBSTITUTE(#REF!," ","")&amp;F30)</formula1>
    </dataValidation>
    <dataValidation type="list" allowBlank="1" showInputMessage="1" showErrorMessage="1" sqref="A33:A35">
      <formula1>INDIRECT(SUBSTITUTE(#REF!," ","")&amp;D48)</formula1>
    </dataValidation>
    <dataValidation type="list" allowBlank="1" showInputMessage="1" showErrorMessage="1" sqref="A9">
      <formula1>INDIRECT(SUBSTITUTE(#REF!," ","")&amp;XFD9)</formula1>
    </dataValidation>
  </dataValidations>
  <pageMargins left="0.7" right="0.7" top="0.75" bottom="0.75" header="0.3" footer="0.3"/>
  <pageSetup scale="61" orientation="portrait" horizontalDpi="4294967295" verticalDpi="4294967295" r:id="rId1"/>
  <colBreaks count="1" manualBreakCount="1">
    <brk id="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showGridLines="0" zoomScale="80" zoomScaleNormal="80" zoomScaleSheetLayoutView="80" workbookViewId="0">
      <selection activeCell="B19" sqref="B19"/>
    </sheetView>
  </sheetViews>
  <sheetFormatPr baseColWidth="10" defaultRowHeight="24.75" customHeight="1" x14ac:dyDescent="0.25"/>
  <cols>
    <col min="1" max="1" width="3.7109375" style="44" bestFit="1" customWidth="1"/>
    <col min="2" max="2" width="49.42578125" customWidth="1"/>
    <col min="3" max="3" width="16.42578125" style="60" customWidth="1"/>
    <col min="4" max="4" width="14.140625" bestFit="1" customWidth="1"/>
    <col min="5" max="5" width="18.5703125" bestFit="1" customWidth="1"/>
    <col min="6" max="6" width="17.140625" customWidth="1"/>
    <col min="8" max="8" width="14.140625" customWidth="1"/>
  </cols>
  <sheetData>
    <row r="1" spans="1:5" ht="47.25" customHeight="1" x14ac:dyDescent="0.25">
      <c r="A1" s="81" t="s">
        <v>194</v>
      </c>
      <c r="B1" s="81"/>
      <c r="C1" s="81"/>
    </row>
    <row r="2" spans="1:5" ht="47.25" customHeight="1" x14ac:dyDescent="0.25">
      <c r="A2" s="82"/>
      <c r="B2" s="82"/>
      <c r="C2" s="82"/>
    </row>
    <row r="3" spans="1:5" ht="24.75" customHeight="1" x14ac:dyDescent="0.25">
      <c r="A3" s="57" t="s">
        <v>158</v>
      </c>
      <c r="B3" s="58" t="s">
        <v>182</v>
      </c>
      <c r="C3" s="58" t="s">
        <v>4</v>
      </c>
    </row>
    <row r="4" spans="1:5" ht="24.75" customHeight="1" x14ac:dyDescent="0.25">
      <c r="A4" s="56">
        <v>1</v>
      </c>
      <c r="B4" s="62" t="s">
        <v>184</v>
      </c>
      <c r="C4" s="61">
        <v>690</v>
      </c>
      <c r="D4" s="1"/>
      <c r="E4" s="55"/>
    </row>
    <row r="5" spans="1:5" ht="24.75" customHeight="1" x14ac:dyDescent="0.25">
      <c r="A5" s="56">
        <v>2</v>
      </c>
      <c r="B5" s="62" t="s">
        <v>185</v>
      </c>
      <c r="C5" s="61">
        <v>12909</v>
      </c>
      <c r="D5" s="1"/>
      <c r="E5" s="55"/>
    </row>
    <row r="6" spans="1:5" ht="24.75" customHeight="1" x14ac:dyDescent="0.25">
      <c r="A6" s="56">
        <v>3</v>
      </c>
      <c r="B6" s="62" t="s">
        <v>186</v>
      </c>
      <c r="C6" s="61">
        <v>13548</v>
      </c>
      <c r="D6" s="1"/>
      <c r="E6" s="55"/>
    </row>
    <row r="7" spans="1:5" ht="24.75" customHeight="1" x14ac:dyDescent="0.25">
      <c r="A7" s="56">
        <v>4</v>
      </c>
      <c r="B7" s="62" t="s">
        <v>187</v>
      </c>
      <c r="C7" s="61">
        <v>1125</v>
      </c>
      <c r="D7" s="1"/>
      <c r="E7" s="55"/>
    </row>
    <row r="8" spans="1:5" ht="24.75" customHeight="1" x14ac:dyDescent="0.25">
      <c r="A8" s="56">
        <v>5</v>
      </c>
      <c r="B8" s="62" t="s">
        <v>188</v>
      </c>
      <c r="C8" s="61">
        <v>1125</v>
      </c>
      <c r="D8" s="1"/>
      <c r="E8" s="55"/>
    </row>
    <row r="9" spans="1:5" ht="24.75" customHeight="1" x14ac:dyDescent="0.25">
      <c r="A9" s="55"/>
      <c r="B9" s="55"/>
      <c r="C9" s="59"/>
      <c r="D9" s="55"/>
    </row>
    <row r="10" spans="1:5" ht="24.75" customHeight="1" x14ac:dyDescent="0.25">
      <c r="A10" s="55"/>
      <c r="C10" s="59"/>
      <c r="D10" s="55"/>
    </row>
    <row r="11" spans="1:5" ht="24.75" customHeight="1" x14ac:dyDescent="0.25">
      <c r="A11" s="55"/>
      <c r="C11" s="59"/>
      <c r="D11" s="55"/>
    </row>
    <row r="12" spans="1:5" ht="24.75" customHeight="1" x14ac:dyDescent="0.25">
      <c r="A12" s="55"/>
      <c r="C12" s="59"/>
      <c r="D12" s="55"/>
    </row>
    <row r="13" spans="1:5" ht="24.75" customHeight="1" x14ac:dyDescent="0.25">
      <c r="A13" s="55"/>
      <c r="C13" s="59"/>
      <c r="D13" s="55"/>
    </row>
    <row r="14" spans="1:5" ht="24.75" customHeight="1" x14ac:dyDescent="0.25">
      <c r="A14" s="55"/>
      <c r="C14" s="59"/>
      <c r="D14" s="55"/>
    </row>
  </sheetData>
  <mergeCells count="1">
    <mergeCell ref="A1:C2"/>
  </mergeCells>
  <pageMargins left="0.25" right="0.25" top="0.75" bottom="0.75" header="0.3" footer="0.3"/>
  <pageSetup scale="66"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53"/>
  <sheetViews>
    <sheetView showGridLines="0" tabSelected="1" workbookViewId="0">
      <selection activeCell="K14" sqref="K14"/>
    </sheetView>
  </sheetViews>
  <sheetFormatPr baseColWidth="10" defaultColWidth="11.5703125" defaultRowHeight="15" x14ac:dyDescent="0.25"/>
  <cols>
    <col min="1" max="2" width="11.5703125" style="63"/>
    <col min="3" max="3" width="30.42578125" style="67" customWidth="1"/>
    <col min="4" max="4" width="14.28515625" style="70" customWidth="1"/>
    <col min="5" max="5" width="13" style="70" customWidth="1"/>
    <col min="6" max="6" width="14" style="70" customWidth="1"/>
    <col min="7" max="7" width="12.7109375" style="70" customWidth="1"/>
    <col min="8" max="8" width="15.28515625" style="70" customWidth="1"/>
    <col min="9" max="16384" width="11.5703125" style="63"/>
  </cols>
  <sheetData>
    <row r="2" spans="2:8" x14ac:dyDescent="0.25">
      <c r="B2" s="86" t="s">
        <v>702</v>
      </c>
      <c r="C2" s="86"/>
      <c r="D2" s="86"/>
      <c r="E2" s="86"/>
      <c r="F2" s="86"/>
      <c r="G2" s="86"/>
      <c r="H2" s="86"/>
    </row>
    <row r="4" spans="2:8" ht="60" x14ac:dyDescent="0.25">
      <c r="B4" s="65" t="s">
        <v>183</v>
      </c>
      <c r="C4" s="65" t="s">
        <v>700</v>
      </c>
      <c r="D4" s="68" t="s">
        <v>189</v>
      </c>
      <c r="E4" s="68" t="s">
        <v>190</v>
      </c>
      <c r="F4" s="68" t="s">
        <v>191</v>
      </c>
      <c r="G4" s="68" t="s">
        <v>192</v>
      </c>
      <c r="H4" s="68" t="s">
        <v>193</v>
      </c>
    </row>
    <row r="5" spans="2:8" x14ac:dyDescent="0.25">
      <c r="B5" s="64" t="s">
        <v>195</v>
      </c>
      <c r="C5" s="66" t="s">
        <v>238</v>
      </c>
      <c r="D5" s="69">
        <v>0</v>
      </c>
      <c r="E5" s="69">
        <v>6</v>
      </c>
      <c r="F5" s="69">
        <v>0</v>
      </c>
      <c r="G5" s="69">
        <v>0</v>
      </c>
      <c r="H5" s="69">
        <v>0</v>
      </c>
    </row>
    <row r="6" spans="2:8" x14ac:dyDescent="0.25">
      <c r="B6" s="64" t="s">
        <v>195</v>
      </c>
      <c r="C6" s="66" t="s">
        <v>239</v>
      </c>
      <c r="D6" s="69">
        <v>0</v>
      </c>
      <c r="E6" s="69">
        <v>9</v>
      </c>
      <c r="F6" s="69">
        <v>0</v>
      </c>
      <c r="G6" s="69">
        <v>0</v>
      </c>
      <c r="H6" s="69">
        <v>0</v>
      </c>
    </row>
    <row r="7" spans="2:8" x14ac:dyDescent="0.25">
      <c r="B7" s="64" t="s">
        <v>195</v>
      </c>
      <c r="C7" s="66" t="s">
        <v>240</v>
      </c>
      <c r="D7" s="69">
        <v>1</v>
      </c>
      <c r="E7" s="69">
        <v>30</v>
      </c>
      <c r="F7" s="69">
        <v>14</v>
      </c>
      <c r="G7" s="69">
        <v>2</v>
      </c>
      <c r="H7" s="69">
        <v>2</v>
      </c>
    </row>
    <row r="8" spans="2:8" x14ac:dyDescent="0.25">
      <c r="B8" s="64" t="s">
        <v>195</v>
      </c>
      <c r="C8" s="66" t="s">
        <v>241</v>
      </c>
      <c r="D8" s="69">
        <v>0</v>
      </c>
      <c r="E8" s="69">
        <v>3</v>
      </c>
      <c r="F8" s="69">
        <v>0</v>
      </c>
      <c r="G8" s="69">
        <v>0</v>
      </c>
      <c r="H8" s="69">
        <v>0</v>
      </c>
    </row>
    <row r="9" spans="2:8" x14ac:dyDescent="0.25">
      <c r="B9" s="64" t="s">
        <v>195</v>
      </c>
      <c r="C9" s="66" t="s">
        <v>219</v>
      </c>
      <c r="D9" s="69">
        <v>0</v>
      </c>
      <c r="E9" s="69">
        <v>6</v>
      </c>
      <c r="F9" s="69">
        <v>0</v>
      </c>
      <c r="G9" s="69">
        <v>0</v>
      </c>
      <c r="H9" s="69">
        <v>0</v>
      </c>
    </row>
    <row r="10" spans="2:8" x14ac:dyDescent="0.25">
      <c r="B10" s="64" t="s">
        <v>195</v>
      </c>
      <c r="C10" s="66" t="s">
        <v>242</v>
      </c>
      <c r="D10" s="69">
        <v>1</v>
      </c>
      <c r="E10" s="69">
        <v>15</v>
      </c>
      <c r="F10" s="69">
        <v>0</v>
      </c>
      <c r="G10" s="69">
        <v>1</v>
      </c>
      <c r="H10" s="69">
        <v>1</v>
      </c>
    </row>
    <row r="11" spans="2:8" x14ac:dyDescent="0.25">
      <c r="B11" s="64" t="s">
        <v>195</v>
      </c>
      <c r="C11" s="66" t="s">
        <v>243</v>
      </c>
      <c r="D11" s="69">
        <v>0</v>
      </c>
      <c r="E11" s="69">
        <v>11</v>
      </c>
      <c r="F11" s="69">
        <v>0</v>
      </c>
      <c r="G11" s="69">
        <v>1</v>
      </c>
      <c r="H11" s="69">
        <v>1</v>
      </c>
    </row>
    <row r="12" spans="2:8" x14ac:dyDescent="0.25">
      <c r="B12" s="64" t="s">
        <v>195</v>
      </c>
      <c r="C12" s="66" t="s">
        <v>244</v>
      </c>
      <c r="D12" s="69">
        <v>1</v>
      </c>
      <c r="E12" s="69">
        <v>17</v>
      </c>
      <c r="F12" s="69">
        <v>40</v>
      </c>
      <c r="G12" s="69">
        <v>2</v>
      </c>
      <c r="H12" s="69">
        <v>2</v>
      </c>
    </row>
    <row r="13" spans="2:8" x14ac:dyDescent="0.25">
      <c r="B13" s="64" t="s">
        <v>195</v>
      </c>
      <c r="C13" s="66" t="s">
        <v>245</v>
      </c>
      <c r="D13" s="69">
        <v>0</v>
      </c>
      <c r="E13" s="69">
        <v>5</v>
      </c>
      <c r="F13" s="69">
        <v>0</v>
      </c>
      <c r="G13" s="69">
        <v>0</v>
      </c>
      <c r="H13" s="69">
        <v>0</v>
      </c>
    </row>
    <row r="14" spans="2:8" x14ac:dyDescent="0.25">
      <c r="B14" s="64" t="s">
        <v>195</v>
      </c>
      <c r="C14" s="66" t="s">
        <v>246</v>
      </c>
      <c r="D14" s="69">
        <v>0</v>
      </c>
      <c r="E14" s="69">
        <v>9</v>
      </c>
      <c r="F14" s="69">
        <v>0</v>
      </c>
      <c r="G14" s="69">
        <v>0</v>
      </c>
      <c r="H14" s="69">
        <v>0</v>
      </c>
    </row>
    <row r="15" spans="2:8" x14ac:dyDescent="0.25">
      <c r="B15" s="64" t="s">
        <v>195</v>
      </c>
      <c r="C15" s="66" t="s">
        <v>247</v>
      </c>
      <c r="D15" s="69">
        <v>0</v>
      </c>
      <c r="E15" s="69">
        <v>11</v>
      </c>
      <c r="F15" s="69">
        <v>0</v>
      </c>
      <c r="G15" s="69">
        <v>1</v>
      </c>
      <c r="H15" s="69">
        <v>1</v>
      </c>
    </row>
    <row r="16" spans="2:8" x14ac:dyDescent="0.25">
      <c r="B16" s="64" t="s">
        <v>195</v>
      </c>
      <c r="C16" s="66" t="s">
        <v>248</v>
      </c>
      <c r="D16" s="69">
        <v>1</v>
      </c>
      <c r="E16" s="69">
        <v>5</v>
      </c>
      <c r="F16" s="69">
        <v>0</v>
      </c>
      <c r="G16" s="69">
        <v>0</v>
      </c>
      <c r="H16" s="69">
        <v>0</v>
      </c>
    </row>
    <row r="17" spans="2:8" ht="30" x14ac:dyDescent="0.25">
      <c r="B17" s="64" t="s">
        <v>195</v>
      </c>
      <c r="C17" s="66" t="s">
        <v>249</v>
      </c>
      <c r="D17" s="69">
        <v>0</v>
      </c>
      <c r="E17" s="69">
        <v>5</v>
      </c>
      <c r="F17" s="69">
        <v>0</v>
      </c>
      <c r="G17" s="69">
        <v>0</v>
      </c>
      <c r="H17" s="69">
        <v>0</v>
      </c>
    </row>
    <row r="18" spans="2:8" x14ac:dyDescent="0.25">
      <c r="B18" s="64" t="s">
        <v>195</v>
      </c>
      <c r="C18" s="66" t="s">
        <v>250</v>
      </c>
      <c r="D18" s="69">
        <v>0</v>
      </c>
      <c r="E18" s="69">
        <v>6</v>
      </c>
      <c r="F18" s="69">
        <v>0</v>
      </c>
      <c r="G18" s="69">
        <v>0</v>
      </c>
      <c r="H18" s="69">
        <v>0</v>
      </c>
    </row>
    <row r="19" spans="2:8" x14ac:dyDescent="0.25">
      <c r="B19" s="64" t="s">
        <v>195</v>
      </c>
      <c r="C19" s="66" t="s">
        <v>206</v>
      </c>
      <c r="D19" s="69">
        <v>11</v>
      </c>
      <c r="E19" s="69">
        <v>142</v>
      </c>
      <c r="F19" s="69">
        <v>144</v>
      </c>
      <c r="G19" s="69">
        <v>12</v>
      </c>
      <c r="H19" s="69">
        <v>12</v>
      </c>
    </row>
    <row r="20" spans="2:8" x14ac:dyDescent="0.25">
      <c r="B20" s="64" t="s">
        <v>195</v>
      </c>
      <c r="C20" s="66" t="s">
        <v>251</v>
      </c>
      <c r="D20" s="69">
        <v>1</v>
      </c>
      <c r="E20" s="69">
        <v>38</v>
      </c>
      <c r="F20" s="69">
        <v>95</v>
      </c>
      <c r="G20" s="69">
        <v>5</v>
      </c>
      <c r="H20" s="69">
        <v>5</v>
      </c>
    </row>
    <row r="21" spans="2:8" x14ac:dyDescent="0.25">
      <c r="B21" s="64" t="s">
        <v>195</v>
      </c>
      <c r="C21" s="66" t="s">
        <v>252</v>
      </c>
      <c r="D21" s="69">
        <v>2</v>
      </c>
      <c r="E21" s="69">
        <v>15</v>
      </c>
      <c r="F21" s="69">
        <v>12</v>
      </c>
      <c r="G21" s="69">
        <v>1</v>
      </c>
      <c r="H21" s="69">
        <v>1</v>
      </c>
    </row>
    <row r="22" spans="2:8" x14ac:dyDescent="0.25">
      <c r="B22" s="64" t="s">
        <v>195</v>
      </c>
      <c r="C22" s="66" t="s">
        <v>253</v>
      </c>
      <c r="D22" s="69">
        <v>1</v>
      </c>
      <c r="E22" s="69">
        <v>3</v>
      </c>
      <c r="F22" s="69">
        <v>0</v>
      </c>
      <c r="G22" s="69">
        <v>0</v>
      </c>
      <c r="H22" s="69">
        <v>0</v>
      </c>
    </row>
    <row r="23" spans="2:8" x14ac:dyDescent="0.25">
      <c r="B23" s="64" t="s">
        <v>195</v>
      </c>
      <c r="C23" s="66" t="s">
        <v>254</v>
      </c>
      <c r="D23" s="69">
        <v>1</v>
      </c>
      <c r="E23" s="69">
        <v>8</v>
      </c>
      <c r="F23" s="69">
        <v>9</v>
      </c>
      <c r="G23" s="69">
        <v>1</v>
      </c>
      <c r="H23" s="69">
        <v>1</v>
      </c>
    </row>
    <row r="24" spans="2:8" x14ac:dyDescent="0.25">
      <c r="B24" s="64" t="s">
        <v>195</v>
      </c>
      <c r="C24" s="66" t="s">
        <v>255</v>
      </c>
      <c r="D24" s="69">
        <v>0</v>
      </c>
      <c r="E24" s="69">
        <v>20</v>
      </c>
      <c r="F24" s="69">
        <v>14</v>
      </c>
      <c r="G24" s="69">
        <v>1</v>
      </c>
      <c r="H24" s="69">
        <v>1</v>
      </c>
    </row>
    <row r="25" spans="2:8" x14ac:dyDescent="0.25">
      <c r="B25" s="64" t="s">
        <v>195</v>
      </c>
      <c r="C25" s="66" t="s">
        <v>256</v>
      </c>
      <c r="D25" s="69">
        <v>1</v>
      </c>
      <c r="E25" s="69">
        <v>10</v>
      </c>
      <c r="F25" s="69">
        <v>10</v>
      </c>
      <c r="G25" s="69">
        <v>1</v>
      </c>
      <c r="H25" s="69">
        <v>1</v>
      </c>
    </row>
    <row r="26" spans="2:8" x14ac:dyDescent="0.25">
      <c r="B26" s="64" t="s">
        <v>195</v>
      </c>
      <c r="C26" s="66" t="s">
        <v>257</v>
      </c>
      <c r="D26" s="69">
        <v>1</v>
      </c>
      <c r="E26" s="69">
        <v>13</v>
      </c>
      <c r="F26" s="69">
        <v>0</v>
      </c>
      <c r="G26" s="69">
        <v>1</v>
      </c>
      <c r="H26" s="69">
        <v>1</v>
      </c>
    </row>
    <row r="27" spans="2:8" ht="30" x14ac:dyDescent="0.25">
      <c r="B27" s="64" t="s">
        <v>195</v>
      </c>
      <c r="C27" s="66" t="s">
        <v>258</v>
      </c>
      <c r="D27" s="69">
        <v>1</v>
      </c>
      <c r="E27" s="69">
        <v>37</v>
      </c>
      <c r="F27" s="69">
        <v>56</v>
      </c>
      <c r="G27" s="69">
        <v>4</v>
      </c>
      <c r="H27" s="69">
        <v>4</v>
      </c>
    </row>
    <row r="28" spans="2:8" ht="30" x14ac:dyDescent="0.25">
      <c r="B28" s="64" t="s">
        <v>195</v>
      </c>
      <c r="C28" s="66" t="s">
        <v>207</v>
      </c>
      <c r="D28" s="69">
        <v>15</v>
      </c>
      <c r="E28" s="69">
        <v>205</v>
      </c>
      <c r="F28" s="69">
        <v>336</v>
      </c>
      <c r="G28" s="69">
        <v>23</v>
      </c>
      <c r="H28" s="69">
        <v>23</v>
      </c>
    </row>
    <row r="29" spans="2:8" x14ac:dyDescent="0.25">
      <c r="B29" s="64" t="s">
        <v>195</v>
      </c>
      <c r="C29" s="66" t="s">
        <v>259</v>
      </c>
      <c r="D29" s="69">
        <v>0</v>
      </c>
      <c r="E29" s="69">
        <v>7</v>
      </c>
      <c r="F29" s="69">
        <v>0</v>
      </c>
      <c r="G29" s="69">
        <v>0</v>
      </c>
      <c r="H29" s="69">
        <v>0</v>
      </c>
    </row>
    <row r="30" spans="2:8" x14ac:dyDescent="0.25">
      <c r="B30" s="64" t="s">
        <v>195</v>
      </c>
      <c r="C30" s="66" t="s">
        <v>260</v>
      </c>
      <c r="D30" s="69">
        <v>1</v>
      </c>
      <c r="E30" s="69">
        <v>21</v>
      </c>
      <c r="F30" s="69">
        <v>11</v>
      </c>
      <c r="G30" s="69">
        <v>1</v>
      </c>
      <c r="H30" s="69">
        <v>1</v>
      </c>
    </row>
    <row r="31" spans="2:8" x14ac:dyDescent="0.25">
      <c r="B31" s="64" t="s">
        <v>195</v>
      </c>
      <c r="C31" s="66" t="s">
        <v>261</v>
      </c>
      <c r="D31" s="69">
        <v>0</v>
      </c>
      <c r="E31" s="69">
        <v>9</v>
      </c>
      <c r="F31" s="69">
        <v>0</v>
      </c>
      <c r="G31" s="69">
        <v>0</v>
      </c>
      <c r="H31" s="69">
        <v>0</v>
      </c>
    </row>
    <row r="32" spans="2:8" x14ac:dyDescent="0.25">
      <c r="B32" s="64" t="s">
        <v>195</v>
      </c>
      <c r="C32" s="66" t="s">
        <v>262</v>
      </c>
      <c r="D32" s="69">
        <v>0</v>
      </c>
      <c r="E32" s="69">
        <v>7</v>
      </c>
      <c r="F32" s="69">
        <v>0</v>
      </c>
      <c r="G32" s="69">
        <v>0</v>
      </c>
      <c r="H32" s="69">
        <v>0</v>
      </c>
    </row>
    <row r="33" spans="2:8" x14ac:dyDescent="0.25">
      <c r="B33" s="64" t="s">
        <v>195</v>
      </c>
      <c r="C33" s="66" t="s">
        <v>263</v>
      </c>
      <c r="D33" s="69">
        <v>1</v>
      </c>
      <c r="E33" s="69">
        <v>14</v>
      </c>
      <c r="F33" s="69">
        <v>0</v>
      </c>
      <c r="G33" s="69">
        <v>1</v>
      </c>
      <c r="H33" s="69">
        <v>1</v>
      </c>
    </row>
    <row r="34" spans="2:8" x14ac:dyDescent="0.25">
      <c r="B34" s="64" t="s">
        <v>195</v>
      </c>
      <c r="C34" s="66" t="s">
        <v>264</v>
      </c>
      <c r="D34" s="69">
        <v>1</v>
      </c>
      <c r="E34" s="69">
        <v>6</v>
      </c>
      <c r="F34" s="69">
        <v>8</v>
      </c>
      <c r="G34" s="69">
        <v>1</v>
      </c>
      <c r="H34" s="69">
        <v>1</v>
      </c>
    </row>
    <row r="35" spans="2:8" x14ac:dyDescent="0.25">
      <c r="B35" s="64" t="s">
        <v>195</v>
      </c>
      <c r="C35" s="66" t="s">
        <v>265</v>
      </c>
      <c r="D35" s="69">
        <v>1</v>
      </c>
      <c r="E35" s="69">
        <v>12</v>
      </c>
      <c r="F35" s="69">
        <v>19</v>
      </c>
      <c r="G35" s="69">
        <v>1</v>
      </c>
      <c r="H35" s="69">
        <v>1</v>
      </c>
    </row>
    <row r="36" spans="2:8" ht="30" x14ac:dyDescent="0.25">
      <c r="B36" s="64" t="s">
        <v>195</v>
      </c>
      <c r="C36" s="66" t="s">
        <v>266</v>
      </c>
      <c r="D36" s="69">
        <v>1</v>
      </c>
      <c r="E36" s="69">
        <v>4</v>
      </c>
      <c r="F36" s="69">
        <v>0</v>
      </c>
      <c r="G36" s="69">
        <v>0</v>
      </c>
      <c r="H36" s="69">
        <v>0</v>
      </c>
    </row>
    <row r="37" spans="2:8" x14ac:dyDescent="0.25">
      <c r="B37" s="64" t="s">
        <v>195</v>
      </c>
      <c r="C37" s="66" t="s">
        <v>267</v>
      </c>
      <c r="D37" s="69">
        <v>0</v>
      </c>
      <c r="E37" s="69">
        <v>9</v>
      </c>
      <c r="F37" s="69">
        <v>19</v>
      </c>
      <c r="G37" s="69">
        <v>1</v>
      </c>
      <c r="H37" s="69">
        <v>1</v>
      </c>
    </row>
    <row r="38" spans="2:8" x14ac:dyDescent="0.25">
      <c r="B38" s="64" t="s">
        <v>195</v>
      </c>
      <c r="C38" s="66" t="s">
        <v>268</v>
      </c>
      <c r="D38" s="69">
        <v>0</v>
      </c>
      <c r="E38" s="69">
        <v>1</v>
      </c>
      <c r="F38" s="69">
        <v>0</v>
      </c>
      <c r="G38" s="69">
        <v>0</v>
      </c>
      <c r="H38" s="69">
        <v>0</v>
      </c>
    </row>
    <row r="39" spans="2:8" x14ac:dyDescent="0.25">
      <c r="B39" s="64" t="s">
        <v>195</v>
      </c>
      <c r="C39" s="66" t="s">
        <v>269</v>
      </c>
      <c r="D39" s="69">
        <v>1</v>
      </c>
      <c r="E39" s="69">
        <v>21</v>
      </c>
      <c r="F39" s="69">
        <v>29</v>
      </c>
      <c r="G39" s="69">
        <v>2</v>
      </c>
      <c r="H39" s="69">
        <v>2</v>
      </c>
    </row>
    <row r="40" spans="2:8" x14ac:dyDescent="0.25">
      <c r="B40" s="64" t="s">
        <v>195</v>
      </c>
      <c r="C40" s="66" t="s">
        <v>270</v>
      </c>
      <c r="D40" s="69">
        <v>1</v>
      </c>
      <c r="E40" s="69">
        <v>33</v>
      </c>
      <c r="F40" s="69">
        <v>24</v>
      </c>
      <c r="G40" s="69">
        <v>2</v>
      </c>
      <c r="H40" s="69">
        <v>2</v>
      </c>
    </row>
    <row r="41" spans="2:8" x14ac:dyDescent="0.25">
      <c r="B41" s="64" t="s">
        <v>195</v>
      </c>
      <c r="C41" s="66" t="s">
        <v>271</v>
      </c>
      <c r="D41" s="69">
        <v>0</v>
      </c>
      <c r="E41" s="69">
        <v>10</v>
      </c>
      <c r="F41" s="69">
        <v>19</v>
      </c>
      <c r="G41" s="69">
        <v>1</v>
      </c>
      <c r="H41" s="69">
        <v>1</v>
      </c>
    </row>
    <row r="42" spans="2:8" x14ac:dyDescent="0.25">
      <c r="B42" s="64" t="s">
        <v>195</v>
      </c>
      <c r="C42" s="66" t="s">
        <v>272</v>
      </c>
      <c r="D42" s="69">
        <v>1</v>
      </c>
      <c r="E42" s="69">
        <v>13</v>
      </c>
      <c r="F42" s="69">
        <v>11</v>
      </c>
      <c r="G42" s="69">
        <v>1</v>
      </c>
      <c r="H42" s="69">
        <v>1</v>
      </c>
    </row>
    <row r="43" spans="2:8" x14ac:dyDescent="0.25">
      <c r="B43" s="64" t="s">
        <v>195</v>
      </c>
      <c r="C43" s="66" t="s">
        <v>273</v>
      </c>
      <c r="D43" s="69">
        <v>0</v>
      </c>
      <c r="E43" s="69">
        <v>17</v>
      </c>
      <c r="F43" s="69">
        <v>0</v>
      </c>
      <c r="G43" s="69">
        <v>1</v>
      </c>
      <c r="H43" s="69">
        <v>1</v>
      </c>
    </row>
    <row r="44" spans="2:8" x14ac:dyDescent="0.25">
      <c r="B44" s="64" t="s">
        <v>195</v>
      </c>
      <c r="C44" s="66" t="s">
        <v>274</v>
      </c>
      <c r="D44" s="69">
        <v>0</v>
      </c>
      <c r="E44" s="69">
        <v>2</v>
      </c>
      <c r="F44" s="69">
        <v>0</v>
      </c>
      <c r="G44" s="69">
        <v>0</v>
      </c>
      <c r="H44" s="69">
        <v>0</v>
      </c>
    </row>
    <row r="45" spans="2:8" ht="30" x14ac:dyDescent="0.25">
      <c r="B45" s="64" t="s">
        <v>195</v>
      </c>
      <c r="C45" s="66" t="s">
        <v>208</v>
      </c>
      <c r="D45" s="69">
        <v>8</v>
      </c>
      <c r="E45" s="69">
        <v>128</v>
      </c>
      <c r="F45" s="69">
        <v>208</v>
      </c>
      <c r="G45" s="69">
        <v>14</v>
      </c>
      <c r="H45" s="69">
        <v>14</v>
      </c>
    </row>
    <row r="46" spans="2:8" x14ac:dyDescent="0.25">
      <c r="B46" s="64" t="s">
        <v>195</v>
      </c>
      <c r="C46" s="66" t="s">
        <v>275</v>
      </c>
      <c r="D46" s="69">
        <v>1</v>
      </c>
      <c r="E46" s="69">
        <v>8</v>
      </c>
      <c r="F46" s="69">
        <v>0</v>
      </c>
      <c r="G46" s="69">
        <v>0</v>
      </c>
      <c r="H46" s="69">
        <v>0</v>
      </c>
    </row>
    <row r="47" spans="2:8" x14ac:dyDescent="0.25">
      <c r="B47" s="64" t="s">
        <v>195</v>
      </c>
      <c r="C47" s="66" t="s">
        <v>276</v>
      </c>
      <c r="D47" s="69">
        <v>1</v>
      </c>
      <c r="E47" s="69">
        <v>13</v>
      </c>
      <c r="F47" s="69">
        <v>0</v>
      </c>
      <c r="G47" s="69">
        <v>1</v>
      </c>
      <c r="H47" s="69">
        <v>1</v>
      </c>
    </row>
    <row r="48" spans="2:8" x14ac:dyDescent="0.25">
      <c r="B48" s="64" t="s">
        <v>195</v>
      </c>
      <c r="C48" s="66" t="s">
        <v>277</v>
      </c>
      <c r="D48" s="69">
        <v>1</v>
      </c>
      <c r="E48" s="69">
        <v>9</v>
      </c>
      <c r="F48" s="69">
        <v>0</v>
      </c>
      <c r="G48" s="69">
        <v>1</v>
      </c>
      <c r="H48" s="69">
        <v>1</v>
      </c>
    </row>
    <row r="49" spans="2:8" x14ac:dyDescent="0.25">
      <c r="B49" s="64" t="s">
        <v>195</v>
      </c>
      <c r="C49" s="66" t="s">
        <v>278</v>
      </c>
      <c r="D49" s="69">
        <v>0</v>
      </c>
      <c r="E49" s="69">
        <v>10</v>
      </c>
      <c r="F49" s="69">
        <v>0</v>
      </c>
      <c r="G49" s="69">
        <v>0</v>
      </c>
      <c r="H49" s="69">
        <v>0</v>
      </c>
    </row>
    <row r="50" spans="2:8" x14ac:dyDescent="0.25">
      <c r="B50" s="64" t="s">
        <v>195</v>
      </c>
      <c r="C50" s="66" t="s">
        <v>279</v>
      </c>
      <c r="D50" s="69">
        <v>0</v>
      </c>
      <c r="E50" s="69">
        <v>6</v>
      </c>
      <c r="F50" s="69">
        <v>0</v>
      </c>
      <c r="G50" s="69">
        <v>0</v>
      </c>
      <c r="H50" s="69">
        <v>0</v>
      </c>
    </row>
    <row r="51" spans="2:8" x14ac:dyDescent="0.25">
      <c r="B51" s="64" t="s">
        <v>195</v>
      </c>
      <c r="C51" s="66" t="s">
        <v>280</v>
      </c>
      <c r="D51" s="69">
        <v>0</v>
      </c>
      <c r="E51" s="69">
        <v>5</v>
      </c>
      <c r="F51" s="69">
        <v>8</v>
      </c>
      <c r="G51" s="69">
        <v>1</v>
      </c>
      <c r="H51" s="69">
        <v>1</v>
      </c>
    </row>
    <row r="52" spans="2:8" x14ac:dyDescent="0.25">
      <c r="B52" s="64" t="s">
        <v>195</v>
      </c>
      <c r="C52" s="66" t="s">
        <v>281</v>
      </c>
      <c r="D52" s="69">
        <v>0</v>
      </c>
      <c r="E52" s="69">
        <v>14</v>
      </c>
      <c r="F52" s="69">
        <v>0</v>
      </c>
      <c r="G52" s="69">
        <v>1</v>
      </c>
      <c r="H52" s="69">
        <v>1</v>
      </c>
    </row>
    <row r="53" spans="2:8" ht="30" x14ac:dyDescent="0.25">
      <c r="B53" s="64" t="s">
        <v>195</v>
      </c>
      <c r="C53" s="66" t="s">
        <v>282</v>
      </c>
      <c r="D53" s="69">
        <v>2</v>
      </c>
      <c r="E53" s="69">
        <v>13</v>
      </c>
      <c r="F53" s="69">
        <v>0</v>
      </c>
      <c r="G53" s="69">
        <v>1</v>
      </c>
      <c r="H53" s="69">
        <v>1</v>
      </c>
    </row>
    <row r="54" spans="2:8" x14ac:dyDescent="0.25">
      <c r="B54" s="64" t="s">
        <v>195</v>
      </c>
      <c r="C54" s="66" t="s">
        <v>283</v>
      </c>
      <c r="D54" s="69">
        <v>1</v>
      </c>
      <c r="E54" s="69">
        <v>20</v>
      </c>
      <c r="F54" s="69">
        <v>0</v>
      </c>
      <c r="G54" s="69">
        <v>1</v>
      </c>
      <c r="H54" s="69">
        <v>1</v>
      </c>
    </row>
    <row r="55" spans="2:8" ht="30" x14ac:dyDescent="0.25">
      <c r="B55" s="64" t="s">
        <v>195</v>
      </c>
      <c r="C55" s="66" t="s">
        <v>284</v>
      </c>
      <c r="D55" s="69">
        <v>1</v>
      </c>
      <c r="E55" s="69">
        <v>14</v>
      </c>
      <c r="F55" s="69">
        <v>0</v>
      </c>
      <c r="G55" s="69">
        <v>1</v>
      </c>
      <c r="H55" s="69">
        <v>1</v>
      </c>
    </row>
    <row r="56" spans="2:8" x14ac:dyDescent="0.25">
      <c r="B56" s="64" t="s">
        <v>195</v>
      </c>
      <c r="C56" s="66" t="s">
        <v>285</v>
      </c>
      <c r="D56" s="69">
        <v>1</v>
      </c>
      <c r="E56" s="69">
        <v>22</v>
      </c>
      <c r="F56" s="69">
        <v>17</v>
      </c>
      <c r="G56" s="69">
        <v>2</v>
      </c>
      <c r="H56" s="69">
        <v>2</v>
      </c>
    </row>
    <row r="57" spans="2:8" x14ac:dyDescent="0.25">
      <c r="B57" s="64" t="s">
        <v>195</v>
      </c>
      <c r="C57" s="66" t="s">
        <v>286</v>
      </c>
      <c r="D57" s="69">
        <v>0</v>
      </c>
      <c r="E57" s="69">
        <v>6</v>
      </c>
      <c r="F57" s="69">
        <v>0</v>
      </c>
      <c r="G57" s="69">
        <v>0</v>
      </c>
      <c r="H57" s="69">
        <v>0</v>
      </c>
    </row>
    <row r="58" spans="2:8" x14ac:dyDescent="0.25">
      <c r="B58" s="64" t="s">
        <v>195</v>
      </c>
      <c r="C58" s="66" t="s">
        <v>287</v>
      </c>
      <c r="D58" s="69">
        <v>7</v>
      </c>
      <c r="E58" s="69">
        <v>86</v>
      </c>
      <c r="F58" s="69">
        <v>112</v>
      </c>
      <c r="G58" s="69">
        <v>9</v>
      </c>
      <c r="H58" s="69">
        <v>9</v>
      </c>
    </row>
    <row r="59" spans="2:8" x14ac:dyDescent="0.25">
      <c r="B59" s="64" t="s">
        <v>195</v>
      </c>
      <c r="C59" s="66" t="s">
        <v>209</v>
      </c>
      <c r="D59" s="69">
        <v>0</v>
      </c>
      <c r="E59" s="69">
        <v>0</v>
      </c>
      <c r="F59" s="69">
        <v>179</v>
      </c>
      <c r="G59" s="69">
        <v>7</v>
      </c>
      <c r="H59" s="69">
        <v>7</v>
      </c>
    </row>
    <row r="60" spans="2:8" ht="30" x14ac:dyDescent="0.25">
      <c r="B60" s="64" t="s">
        <v>195</v>
      </c>
      <c r="C60" s="66" t="s">
        <v>288</v>
      </c>
      <c r="D60" s="69">
        <v>0</v>
      </c>
      <c r="E60" s="69">
        <v>13</v>
      </c>
      <c r="F60" s="69">
        <v>0</v>
      </c>
      <c r="G60" s="69">
        <v>1</v>
      </c>
      <c r="H60" s="69">
        <v>1</v>
      </c>
    </row>
    <row r="61" spans="2:8" x14ac:dyDescent="0.25">
      <c r="B61" s="64" t="s">
        <v>195</v>
      </c>
      <c r="C61" s="66" t="s">
        <v>289</v>
      </c>
      <c r="D61" s="69">
        <v>0</v>
      </c>
      <c r="E61" s="69">
        <v>15</v>
      </c>
      <c r="F61" s="69">
        <v>0</v>
      </c>
      <c r="G61" s="69">
        <v>1</v>
      </c>
      <c r="H61" s="69">
        <v>1</v>
      </c>
    </row>
    <row r="62" spans="2:8" x14ac:dyDescent="0.25">
      <c r="B62" s="64" t="s">
        <v>195</v>
      </c>
      <c r="C62" s="66" t="s">
        <v>290</v>
      </c>
      <c r="D62" s="69">
        <v>1</v>
      </c>
      <c r="E62" s="69">
        <v>11</v>
      </c>
      <c r="F62" s="69">
        <v>0</v>
      </c>
      <c r="G62" s="69">
        <v>1</v>
      </c>
      <c r="H62" s="69">
        <v>1</v>
      </c>
    </row>
    <row r="63" spans="2:8" x14ac:dyDescent="0.25">
      <c r="B63" s="64" t="s">
        <v>195</v>
      </c>
      <c r="C63" s="66" t="s">
        <v>291</v>
      </c>
      <c r="D63" s="69">
        <v>0</v>
      </c>
      <c r="E63" s="69">
        <v>20</v>
      </c>
      <c r="F63" s="69">
        <v>0</v>
      </c>
      <c r="G63" s="69">
        <v>1</v>
      </c>
      <c r="H63" s="69">
        <v>1</v>
      </c>
    </row>
    <row r="64" spans="2:8" ht="30" x14ac:dyDescent="0.25">
      <c r="B64" s="64" t="s">
        <v>195</v>
      </c>
      <c r="C64" s="66" t="s">
        <v>292</v>
      </c>
      <c r="D64" s="69">
        <v>1</v>
      </c>
      <c r="E64" s="69">
        <v>35</v>
      </c>
      <c r="F64" s="69">
        <v>34</v>
      </c>
      <c r="G64" s="69">
        <v>3</v>
      </c>
      <c r="H64" s="69">
        <v>3</v>
      </c>
    </row>
    <row r="65" spans="2:8" x14ac:dyDescent="0.25">
      <c r="B65" s="64" t="s">
        <v>195</v>
      </c>
      <c r="C65" s="66" t="s">
        <v>293</v>
      </c>
      <c r="D65" s="69">
        <v>1</v>
      </c>
      <c r="E65" s="69">
        <v>2</v>
      </c>
      <c r="F65" s="69">
        <v>0</v>
      </c>
      <c r="G65" s="69">
        <v>0</v>
      </c>
      <c r="H65" s="69">
        <v>0</v>
      </c>
    </row>
    <row r="66" spans="2:8" ht="30" x14ac:dyDescent="0.25">
      <c r="B66" s="64" t="s">
        <v>195</v>
      </c>
      <c r="C66" s="66" t="s">
        <v>294</v>
      </c>
      <c r="D66" s="69">
        <v>1</v>
      </c>
      <c r="E66" s="69">
        <v>11</v>
      </c>
      <c r="F66" s="69">
        <v>0</v>
      </c>
      <c r="G66" s="69">
        <v>1</v>
      </c>
      <c r="H66" s="69">
        <v>1</v>
      </c>
    </row>
    <row r="67" spans="2:8" x14ac:dyDescent="0.25">
      <c r="B67" s="64" t="s">
        <v>195</v>
      </c>
      <c r="C67" s="66" t="s">
        <v>295</v>
      </c>
      <c r="D67" s="69">
        <v>0</v>
      </c>
      <c r="E67" s="69">
        <v>5</v>
      </c>
      <c r="F67" s="69">
        <v>0</v>
      </c>
      <c r="G67" s="69">
        <v>0</v>
      </c>
      <c r="H67" s="69">
        <v>0</v>
      </c>
    </row>
    <row r="68" spans="2:8" x14ac:dyDescent="0.25">
      <c r="B68" s="64" t="s">
        <v>195</v>
      </c>
      <c r="C68" s="66" t="s">
        <v>296</v>
      </c>
      <c r="D68" s="69">
        <v>1</v>
      </c>
      <c r="E68" s="69">
        <v>12</v>
      </c>
      <c r="F68" s="69">
        <v>7</v>
      </c>
      <c r="G68" s="69">
        <v>1</v>
      </c>
      <c r="H68" s="69">
        <v>1</v>
      </c>
    </row>
    <row r="69" spans="2:8" x14ac:dyDescent="0.25">
      <c r="B69" s="64" t="s">
        <v>195</v>
      </c>
      <c r="C69" s="66" t="s">
        <v>297</v>
      </c>
      <c r="D69" s="69">
        <v>0</v>
      </c>
      <c r="E69" s="69">
        <v>8</v>
      </c>
      <c r="F69" s="69">
        <v>28</v>
      </c>
      <c r="G69" s="69">
        <v>1</v>
      </c>
      <c r="H69" s="69">
        <v>1</v>
      </c>
    </row>
    <row r="70" spans="2:8" x14ac:dyDescent="0.25">
      <c r="B70" s="64" t="s">
        <v>195</v>
      </c>
      <c r="C70" s="66" t="s">
        <v>298</v>
      </c>
      <c r="D70" s="69">
        <v>0</v>
      </c>
      <c r="E70" s="69">
        <v>18</v>
      </c>
      <c r="F70" s="69">
        <v>26</v>
      </c>
      <c r="G70" s="69">
        <v>2</v>
      </c>
      <c r="H70" s="69">
        <v>2</v>
      </c>
    </row>
    <row r="71" spans="2:8" x14ac:dyDescent="0.25">
      <c r="B71" s="64" t="s">
        <v>195</v>
      </c>
      <c r="C71" s="66" t="s">
        <v>210</v>
      </c>
      <c r="D71" s="69">
        <v>1</v>
      </c>
      <c r="E71" s="69">
        <v>32</v>
      </c>
      <c r="F71" s="69">
        <v>103</v>
      </c>
      <c r="G71" s="69">
        <v>6</v>
      </c>
      <c r="H71" s="69">
        <v>6</v>
      </c>
    </row>
    <row r="72" spans="2:8" ht="30" x14ac:dyDescent="0.25">
      <c r="B72" s="64" t="s">
        <v>196</v>
      </c>
      <c r="C72" s="66" t="s">
        <v>299</v>
      </c>
      <c r="D72" s="69">
        <v>0</v>
      </c>
      <c r="E72" s="69">
        <v>7</v>
      </c>
      <c r="F72" s="69">
        <v>0</v>
      </c>
      <c r="G72" s="69">
        <v>0</v>
      </c>
      <c r="H72" s="69">
        <v>0</v>
      </c>
    </row>
    <row r="73" spans="2:8" ht="30" x14ac:dyDescent="0.25">
      <c r="B73" s="64" t="s">
        <v>196</v>
      </c>
      <c r="C73" s="66" t="s">
        <v>300</v>
      </c>
      <c r="D73" s="69">
        <v>2</v>
      </c>
      <c r="E73" s="69">
        <v>14</v>
      </c>
      <c r="F73" s="69">
        <v>0</v>
      </c>
      <c r="G73" s="69">
        <v>1</v>
      </c>
      <c r="H73" s="69">
        <v>1</v>
      </c>
    </row>
    <row r="74" spans="2:8" ht="30" x14ac:dyDescent="0.25">
      <c r="B74" s="64" t="s">
        <v>196</v>
      </c>
      <c r="C74" s="66" t="s">
        <v>301</v>
      </c>
      <c r="D74" s="69">
        <v>1</v>
      </c>
      <c r="E74" s="69">
        <v>8</v>
      </c>
      <c r="F74" s="69">
        <v>0</v>
      </c>
      <c r="G74" s="69">
        <v>1</v>
      </c>
      <c r="H74" s="69">
        <v>1</v>
      </c>
    </row>
    <row r="75" spans="2:8" ht="30" x14ac:dyDescent="0.25">
      <c r="B75" s="64" t="s">
        <v>196</v>
      </c>
      <c r="C75" s="66" t="s">
        <v>302</v>
      </c>
      <c r="D75" s="69">
        <v>0</v>
      </c>
      <c r="E75" s="69">
        <v>16</v>
      </c>
      <c r="F75" s="69">
        <v>0</v>
      </c>
      <c r="G75" s="69">
        <v>1</v>
      </c>
      <c r="H75" s="69">
        <v>1</v>
      </c>
    </row>
    <row r="76" spans="2:8" ht="30" x14ac:dyDescent="0.25">
      <c r="B76" s="64" t="s">
        <v>196</v>
      </c>
      <c r="C76" s="66" t="s">
        <v>303</v>
      </c>
      <c r="D76" s="69">
        <v>0</v>
      </c>
      <c r="E76" s="69">
        <v>4</v>
      </c>
      <c r="F76" s="69">
        <v>0</v>
      </c>
      <c r="G76" s="69">
        <v>0</v>
      </c>
      <c r="H76" s="69">
        <v>0</v>
      </c>
    </row>
    <row r="77" spans="2:8" ht="30" x14ac:dyDescent="0.25">
      <c r="B77" s="64" t="s">
        <v>196</v>
      </c>
      <c r="C77" s="66" t="s">
        <v>304</v>
      </c>
      <c r="D77" s="69">
        <v>2</v>
      </c>
      <c r="E77" s="69">
        <v>9</v>
      </c>
      <c r="F77" s="69">
        <v>0</v>
      </c>
      <c r="G77" s="69">
        <v>1</v>
      </c>
      <c r="H77" s="69">
        <v>1</v>
      </c>
    </row>
    <row r="78" spans="2:8" ht="30" x14ac:dyDescent="0.25">
      <c r="B78" s="64" t="s">
        <v>196</v>
      </c>
      <c r="C78" s="66" t="s">
        <v>305</v>
      </c>
      <c r="D78" s="69">
        <v>0</v>
      </c>
      <c r="E78" s="69">
        <v>15</v>
      </c>
      <c r="F78" s="69">
        <v>0</v>
      </c>
      <c r="G78" s="69">
        <v>1</v>
      </c>
      <c r="H78" s="69">
        <v>1</v>
      </c>
    </row>
    <row r="79" spans="2:8" ht="30" x14ac:dyDescent="0.25">
      <c r="B79" s="64" t="s">
        <v>196</v>
      </c>
      <c r="C79" s="66" t="s">
        <v>295</v>
      </c>
      <c r="D79" s="69">
        <v>0</v>
      </c>
      <c r="E79" s="69">
        <v>10</v>
      </c>
      <c r="F79" s="69">
        <v>0</v>
      </c>
      <c r="G79" s="69">
        <v>1</v>
      </c>
      <c r="H79" s="69">
        <v>1</v>
      </c>
    </row>
    <row r="80" spans="2:8" ht="30" x14ac:dyDescent="0.25">
      <c r="B80" s="64" t="s">
        <v>196</v>
      </c>
      <c r="C80" s="66" t="s">
        <v>306</v>
      </c>
      <c r="D80" s="69">
        <v>0</v>
      </c>
      <c r="E80" s="69">
        <v>12</v>
      </c>
      <c r="F80" s="69">
        <v>0</v>
      </c>
      <c r="G80" s="69">
        <v>1</v>
      </c>
      <c r="H80" s="69">
        <v>1</v>
      </c>
    </row>
    <row r="81" spans="2:8" ht="30" x14ac:dyDescent="0.25">
      <c r="B81" s="64" t="s">
        <v>196</v>
      </c>
      <c r="C81" s="66" t="s">
        <v>307</v>
      </c>
      <c r="D81" s="69">
        <v>0</v>
      </c>
      <c r="E81" s="69">
        <v>7</v>
      </c>
      <c r="F81" s="69">
        <v>0</v>
      </c>
      <c r="G81" s="69">
        <v>0</v>
      </c>
      <c r="H81" s="69">
        <v>0</v>
      </c>
    </row>
    <row r="82" spans="2:8" ht="30" x14ac:dyDescent="0.25">
      <c r="B82" s="64" t="s">
        <v>196</v>
      </c>
      <c r="C82" s="66" t="s">
        <v>308</v>
      </c>
      <c r="D82" s="69">
        <v>0</v>
      </c>
      <c r="E82" s="69">
        <v>2</v>
      </c>
      <c r="F82" s="69">
        <v>0</v>
      </c>
      <c r="G82" s="69">
        <v>0</v>
      </c>
      <c r="H82" s="69">
        <v>0</v>
      </c>
    </row>
    <row r="83" spans="2:8" ht="30" x14ac:dyDescent="0.25">
      <c r="B83" s="64" t="s">
        <v>196</v>
      </c>
      <c r="C83" s="66" t="s">
        <v>309</v>
      </c>
      <c r="D83" s="69">
        <v>12</v>
      </c>
      <c r="E83" s="69">
        <v>197</v>
      </c>
      <c r="F83" s="69">
        <v>0</v>
      </c>
      <c r="G83" s="69">
        <v>9</v>
      </c>
      <c r="H83" s="69">
        <v>9</v>
      </c>
    </row>
    <row r="84" spans="2:8" ht="30" x14ac:dyDescent="0.25">
      <c r="B84" s="64" t="s">
        <v>196</v>
      </c>
      <c r="C84" s="66" t="s">
        <v>310</v>
      </c>
      <c r="D84" s="69">
        <v>0</v>
      </c>
      <c r="E84" s="69">
        <v>0</v>
      </c>
      <c r="F84" s="69">
        <v>229</v>
      </c>
      <c r="G84" s="69">
        <v>9</v>
      </c>
      <c r="H84" s="69">
        <v>9</v>
      </c>
    </row>
    <row r="85" spans="2:8" x14ac:dyDescent="0.25">
      <c r="B85" s="64" t="s">
        <v>197</v>
      </c>
      <c r="C85" s="66" t="s">
        <v>311</v>
      </c>
      <c r="D85" s="69">
        <v>0</v>
      </c>
      <c r="E85" s="69">
        <v>7</v>
      </c>
      <c r="F85" s="69">
        <v>0</v>
      </c>
      <c r="G85" s="69">
        <v>0</v>
      </c>
      <c r="H85" s="69">
        <v>0</v>
      </c>
    </row>
    <row r="86" spans="2:8" x14ac:dyDescent="0.25">
      <c r="B86" s="64" t="s">
        <v>197</v>
      </c>
      <c r="C86" s="66" t="s">
        <v>312</v>
      </c>
      <c r="D86" s="69">
        <v>0</v>
      </c>
      <c r="E86" s="69">
        <v>16</v>
      </c>
      <c r="F86" s="69">
        <v>16</v>
      </c>
      <c r="G86" s="69">
        <v>1</v>
      </c>
      <c r="H86" s="69">
        <v>1</v>
      </c>
    </row>
    <row r="87" spans="2:8" x14ac:dyDescent="0.25">
      <c r="B87" s="64" t="s">
        <v>197</v>
      </c>
      <c r="C87" s="66" t="s">
        <v>313</v>
      </c>
      <c r="D87" s="69">
        <v>0</v>
      </c>
      <c r="E87" s="69">
        <v>9</v>
      </c>
      <c r="F87" s="69">
        <v>0</v>
      </c>
      <c r="G87" s="69">
        <v>0</v>
      </c>
      <c r="H87" s="69">
        <v>0</v>
      </c>
    </row>
    <row r="88" spans="2:8" x14ac:dyDescent="0.25">
      <c r="B88" s="64" t="s">
        <v>197</v>
      </c>
      <c r="C88" s="66" t="s">
        <v>314</v>
      </c>
      <c r="D88" s="69">
        <v>0</v>
      </c>
      <c r="E88" s="69">
        <v>15</v>
      </c>
      <c r="F88" s="69">
        <v>0</v>
      </c>
      <c r="G88" s="69">
        <v>1</v>
      </c>
      <c r="H88" s="69">
        <v>1</v>
      </c>
    </row>
    <row r="89" spans="2:8" x14ac:dyDescent="0.25">
      <c r="B89" s="64" t="s">
        <v>197</v>
      </c>
      <c r="C89" s="66" t="s">
        <v>264</v>
      </c>
      <c r="D89" s="69">
        <v>0</v>
      </c>
      <c r="E89" s="69">
        <v>2</v>
      </c>
      <c r="F89" s="69">
        <v>0</v>
      </c>
      <c r="G89" s="69">
        <v>0</v>
      </c>
      <c r="H89" s="69">
        <v>0</v>
      </c>
    </row>
    <row r="90" spans="2:8" x14ac:dyDescent="0.25">
      <c r="B90" s="64" t="s">
        <v>197</v>
      </c>
      <c r="C90" s="66" t="s">
        <v>315</v>
      </c>
      <c r="D90" s="69">
        <v>0</v>
      </c>
      <c r="E90" s="69">
        <v>6</v>
      </c>
      <c r="F90" s="69">
        <v>0</v>
      </c>
      <c r="G90" s="69">
        <v>0</v>
      </c>
      <c r="H90" s="69">
        <v>0</v>
      </c>
    </row>
    <row r="91" spans="2:8" x14ac:dyDescent="0.25">
      <c r="B91" s="64" t="s">
        <v>197</v>
      </c>
      <c r="C91" s="66" t="s">
        <v>316</v>
      </c>
      <c r="D91" s="69">
        <v>0</v>
      </c>
      <c r="E91" s="69">
        <v>7</v>
      </c>
      <c r="F91" s="69">
        <v>0</v>
      </c>
      <c r="G91" s="69">
        <v>0</v>
      </c>
      <c r="H91" s="69">
        <v>0</v>
      </c>
    </row>
    <row r="92" spans="2:8" x14ac:dyDescent="0.25">
      <c r="B92" s="64" t="s">
        <v>197</v>
      </c>
      <c r="C92" s="66" t="s">
        <v>317</v>
      </c>
      <c r="D92" s="69">
        <v>1</v>
      </c>
      <c r="E92" s="69">
        <v>7</v>
      </c>
      <c r="F92" s="69">
        <v>0</v>
      </c>
      <c r="G92" s="69">
        <v>1</v>
      </c>
      <c r="H92" s="69">
        <v>1</v>
      </c>
    </row>
    <row r="93" spans="2:8" x14ac:dyDescent="0.25">
      <c r="B93" s="64" t="s">
        <v>197</v>
      </c>
      <c r="C93" s="66" t="s">
        <v>318</v>
      </c>
      <c r="D93" s="69">
        <v>0</v>
      </c>
      <c r="E93" s="69">
        <v>13</v>
      </c>
      <c r="F93" s="69">
        <v>13</v>
      </c>
      <c r="G93" s="69">
        <v>1</v>
      </c>
      <c r="H93" s="69">
        <v>1</v>
      </c>
    </row>
    <row r="94" spans="2:8" ht="30" x14ac:dyDescent="0.25">
      <c r="B94" s="64" t="s">
        <v>197</v>
      </c>
      <c r="C94" s="66" t="s">
        <v>319</v>
      </c>
      <c r="D94" s="69">
        <v>0</v>
      </c>
      <c r="E94" s="69">
        <v>4</v>
      </c>
      <c r="F94" s="69">
        <v>0</v>
      </c>
      <c r="G94" s="69">
        <v>0</v>
      </c>
      <c r="H94" s="69">
        <v>0</v>
      </c>
    </row>
    <row r="95" spans="2:8" ht="30" x14ac:dyDescent="0.25">
      <c r="B95" s="64" t="s">
        <v>197</v>
      </c>
      <c r="C95" s="66" t="s">
        <v>320</v>
      </c>
      <c r="D95" s="69">
        <v>1</v>
      </c>
      <c r="E95" s="69">
        <v>19</v>
      </c>
      <c r="F95" s="69">
        <v>28</v>
      </c>
      <c r="G95" s="69">
        <v>2</v>
      </c>
      <c r="H95" s="69">
        <v>2</v>
      </c>
    </row>
    <row r="96" spans="2:8" x14ac:dyDescent="0.25">
      <c r="B96" s="64" t="s">
        <v>197</v>
      </c>
      <c r="C96" s="66" t="s">
        <v>321</v>
      </c>
      <c r="D96" s="69">
        <v>0</v>
      </c>
      <c r="E96" s="69">
        <v>17</v>
      </c>
      <c r="F96" s="69">
        <v>14</v>
      </c>
      <c r="G96" s="69">
        <v>1</v>
      </c>
      <c r="H96" s="69">
        <v>1</v>
      </c>
    </row>
    <row r="97" spans="2:8" x14ac:dyDescent="0.25">
      <c r="B97" s="64" t="s">
        <v>197</v>
      </c>
      <c r="C97" s="66" t="s">
        <v>322</v>
      </c>
      <c r="D97" s="69">
        <v>1</v>
      </c>
      <c r="E97" s="69">
        <v>8</v>
      </c>
      <c r="F97" s="69">
        <v>0</v>
      </c>
      <c r="G97" s="69">
        <v>1</v>
      </c>
      <c r="H97" s="69">
        <v>1</v>
      </c>
    </row>
    <row r="98" spans="2:8" x14ac:dyDescent="0.25">
      <c r="B98" s="64" t="s">
        <v>197</v>
      </c>
      <c r="C98" s="66" t="s">
        <v>291</v>
      </c>
      <c r="D98" s="69">
        <v>0</v>
      </c>
      <c r="E98" s="69">
        <v>9</v>
      </c>
      <c r="F98" s="69">
        <v>0</v>
      </c>
      <c r="G98" s="69">
        <v>0</v>
      </c>
      <c r="H98" s="69">
        <v>0</v>
      </c>
    </row>
    <row r="99" spans="2:8" x14ac:dyDescent="0.25">
      <c r="B99" s="64" t="s">
        <v>197</v>
      </c>
      <c r="C99" s="66" t="s">
        <v>323</v>
      </c>
      <c r="D99" s="69">
        <v>1</v>
      </c>
      <c r="E99" s="69">
        <v>14</v>
      </c>
      <c r="F99" s="69">
        <v>8</v>
      </c>
      <c r="G99" s="69">
        <v>1</v>
      </c>
      <c r="H99" s="69">
        <v>1</v>
      </c>
    </row>
    <row r="100" spans="2:8" x14ac:dyDescent="0.25">
      <c r="B100" s="64" t="s">
        <v>197</v>
      </c>
      <c r="C100" s="66" t="s">
        <v>324</v>
      </c>
      <c r="D100" s="69">
        <v>0</v>
      </c>
      <c r="E100" s="69">
        <v>6</v>
      </c>
      <c r="F100" s="69">
        <v>0</v>
      </c>
      <c r="G100" s="69">
        <v>0</v>
      </c>
      <c r="H100" s="69">
        <v>0</v>
      </c>
    </row>
    <row r="101" spans="2:8" ht="30" x14ac:dyDescent="0.25">
      <c r="B101" s="64" t="s">
        <v>197</v>
      </c>
      <c r="C101" s="66" t="s">
        <v>325</v>
      </c>
      <c r="D101" s="69">
        <v>1</v>
      </c>
      <c r="E101" s="69">
        <v>6</v>
      </c>
      <c r="F101" s="69">
        <v>0</v>
      </c>
      <c r="G101" s="69">
        <v>0</v>
      </c>
      <c r="H101" s="69">
        <v>0</v>
      </c>
    </row>
    <row r="102" spans="2:8" x14ac:dyDescent="0.25">
      <c r="B102" s="64" t="s">
        <v>197</v>
      </c>
      <c r="C102" s="66" t="s">
        <v>326</v>
      </c>
      <c r="D102" s="69">
        <v>1</v>
      </c>
      <c r="E102" s="69">
        <v>15</v>
      </c>
      <c r="F102" s="69">
        <v>25</v>
      </c>
      <c r="G102" s="69">
        <v>2</v>
      </c>
      <c r="H102" s="69">
        <v>2</v>
      </c>
    </row>
    <row r="103" spans="2:8" x14ac:dyDescent="0.25">
      <c r="B103" s="64" t="s">
        <v>197</v>
      </c>
      <c r="C103" s="66" t="s">
        <v>327</v>
      </c>
      <c r="D103" s="69">
        <v>0</v>
      </c>
      <c r="E103" s="69">
        <v>8</v>
      </c>
      <c r="F103" s="69">
        <v>13</v>
      </c>
      <c r="G103" s="69">
        <v>1</v>
      </c>
      <c r="H103" s="69">
        <v>1</v>
      </c>
    </row>
    <row r="104" spans="2:8" x14ac:dyDescent="0.25">
      <c r="B104" s="64" t="s">
        <v>197</v>
      </c>
      <c r="C104" s="66" t="s">
        <v>328</v>
      </c>
      <c r="D104" s="69">
        <v>1</v>
      </c>
      <c r="E104" s="69">
        <v>9</v>
      </c>
      <c r="F104" s="69">
        <v>0</v>
      </c>
      <c r="G104" s="69">
        <v>1</v>
      </c>
      <c r="H104" s="69">
        <v>1</v>
      </c>
    </row>
    <row r="105" spans="2:8" x14ac:dyDescent="0.25">
      <c r="B105" s="64" t="s">
        <v>197</v>
      </c>
      <c r="C105" s="66" t="s">
        <v>271</v>
      </c>
      <c r="D105" s="69">
        <v>1</v>
      </c>
      <c r="E105" s="69">
        <v>7</v>
      </c>
      <c r="F105" s="69">
        <v>12</v>
      </c>
      <c r="G105" s="69">
        <v>1</v>
      </c>
      <c r="H105" s="69">
        <v>1</v>
      </c>
    </row>
    <row r="106" spans="2:8" x14ac:dyDescent="0.25">
      <c r="B106" s="64" t="s">
        <v>197</v>
      </c>
      <c r="C106" s="66" t="s">
        <v>329</v>
      </c>
      <c r="D106" s="69">
        <v>0</v>
      </c>
      <c r="E106" s="69">
        <v>7</v>
      </c>
      <c r="F106" s="69">
        <v>0</v>
      </c>
      <c r="G106" s="69">
        <v>0</v>
      </c>
      <c r="H106" s="69">
        <v>0</v>
      </c>
    </row>
    <row r="107" spans="2:8" x14ac:dyDescent="0.25">
      <c r="B107" s="64" t="s">
        <v>197</v>
      </c>
      <c r="C107" s="66" t="s">
        <v>330</v>
      </c>
      <c r="D107" s="69">
        <v>0</v>
      </c>
      <c r="E107" s="69">
        <v>9</v>
      </c>
      <c r="F107" s="69">
        <v>0</v>
      </c>
      <c r="G107" s="69">
        <v>0</v>
      </c>
      <c r="H107" s="69">
        <v>0</v>
      </c>
    </row>
    <row r="108" spans="2:8" x14ac:dyDescent="0.25">
      <c r="B108" s="64" t="s">
        <v>197</v>
      </c>
      <c r="C108" s="66" t="s">
        <v>331</v>
      </c>
      <c r="D108" s="69">
        <v>1</v>
      </c>
      <c r="E108" s="69">
        <v>10</v>
      </c>
      <c r="F108" s="69">
        <v>12</v>
      </c>
      <c r="G108" s="69">
        <v>1</v>
      </c>
      <c r="H108" s="69">
        <v>1</v>
      </c>
    </row>
    <row r="109" spans="2:8" ht="30" x14ac:dyDescent="0.25">
      <c r="B109" s="64" t="s">
        <v>197</v>
      </c>
      <c r="C109" s="66" t="s">
        <v>211</v>
      </c>
      <c r="D109" s="69">
        <v>1</v>
      </c>
      <c r="E109" s="69">
        <v>37</v>
      </c>
      <c r="F109" s="69">
        <v>40</v>
      </c>
      <c r="G109" s="69">
        <v>3</v>
      </c>
      <c r="H109" s="69">
        <v>3</v>
      </c>
    </row>
    <row r="110" spans="2:8" x14ac:dyDescent="0.25">
      <c r="B110" s="64" t="s">
        <v>197</v>
      </c>
      <c r="C110" s="66" t="s">
        <v>332</v>
      </c>
      <c r="D110" s="69">
        <v>0</v>
      </c>
      <c r="E110" s="69">
        <v>2</v>
      </c>
      <c r="F110" s="69">
        <v>10</v>
      </c>
      <c r="G110" s="69">
        <v>1</v>
      </c>
      <c r="H110" s="69">
        <v>1</v>
      </c>
    </row>
    <row r="111" spans="2:8" x14ac:dyDescent="0.25">
      <c r="B111" s="64" t="s">
        <v>197</v>
      </c>
      <c r="C111" s="66" t="s">
        <v>333</v>
      </c>
      <c r="D111" s="69">
        <v>0</v>
      </c>
      <c r="E111" s="69">
        <v>11</v>
      </c>
      <c r="F111" s="69">
        <v>0</v>
      </c>
      <c r="G111" s="69">
        <v>1</v>
      </c>
      <c r="H111" s="69">
        <v>1</v>
      </c>
    </row>
    <row r="112" spans="2:8" x14ac:dyDescent="0.25">
      <c r="B112" s="64" t="s">
        <v>197</v>
      </c>
      <c r="C112" s="66" t="s">
        <v>334</v>
      </c>
      <c r="D112" s="69">
        <v>1</v>
      </c>
      <c r="E112" s="69">
        <v>9</v>
      </c>
      <c r="F112" s="69">
        <v>0</v>
      </c>
      <c r="G112" s="69">
        <v>1</v>
      </c>
      <c r="H112" s="69">
        <v>1</v>
      </c>
    </row>
    <row r="113" spans="2:8" x14ac:dyDescent="0.25">
      <c r="B113" s="64" t="s">
        <v>197</v>
      </c>
      <c r="C113" s="66" t="s">
        <v>335</v>
      </c>
      <c r="D113" s="69">
        <v>0</v>
      </c>
      <c r="E113" s="69">
        <v>14</v>
      </c>
      <c r="F113" s="69">
        <v>0</v>
      </c>
      <c r="G113" s="69">
        <v>1</v>
      </c>
      <c r="H113" s="69">
        <v>1</v>
      </c>
    </row>
    <row r="114" spans="2:8" x14ac:dyDescent="0.25">
      <c r="B114" s="64" t="s">
        <v>197</v>
      </c>
      <c r="C114" s="66" t="s">
        <v>336</v>
      </c>
      <c r="D114" s="69">
        <v>1</v>
      </c>
      <c r="E114" s="69">
        <v>10</v>
      </c>
      <c r="F114" s="69">
        <v>9</v>
      </c>
      <c r="G114" s="69">
        <v>1</v>
      </c>
      <c r="H114" s="69">
        <v>1</v>
      </c>
    </row>
    <row r="115" spans="2:8" x14ac:dyDescent="0.25">
      <c r="B115" s="64" t="s">
        <v>197</v>
      </c>
      <c r="C115" s="66" t="s">
        <v>337</v>
      </c>
      <c r="D115" s="69">
        <v>0</v>
      </c>
      <c r="E115" s="69">
        <v>4</v>
      </c>
      <c r="F115" s="69">
        <v>0</v>
      </c>
      <c r="G115" s="69">
        <v>0</v>
      </c>
      <c r="H115" s="69">
        <v>0</v>
      </c>
    </row>
    <row r="116" spans="2:8" x14ac:dyDescent="0.25">
      <c r="B116" s="64" t="s">
        <v>197</v>
      </c>
      <c r="C116" s="66" t="s">
        <v>338</v>
      </c>
      <c r="D116" s="69">
        <v>0</v>
      </c>
      <c r="E116" s="69">
        <v>2</v>
      </c>
      <c r="F116" s="69">
        <v>0</v>
      </c>
      <c r="G116" s="69">
        <v>0</v>
      </c>
      <c r="H116" s="69">
        <v>0</v>
      </c>
    </row>
    <row r="117" spans="2:8" x14ac:dyDescent="0.25">
      <c r="B117" s="64" t="s">
        <v>197</v>
      </c>
      <c r="C117" s="66" t="s">
        <v>339</v>
      </c>
      <c r="D117" s="69">
        <v>1</v>
      </c>
      <c r="E117" s="69">
        <v>14</v>
      </c>
      <c r="F117" s="69">
        <v>17</v>
      </c>
      <c r="G117" s="69">
        <v>1</v>
      </c>
      <c r="H117" s="69">
        <v>1</v>
      </c>
    </row>
    <row r="118" spans="2:8" x14ac:dyDescent="0.25">
      <c r="B118" s="64" t="s">
        <v>197</v>
      </c>
      <c r="C118" s="66" t="s">
        <v>340</v>
      </c>
      <c r="D118" s="69">
        <v>0</v>
      </c>
      <c r="E118" s="69">
        <v>7</v>
      </c>
      <c r="F118" s="69">
        <v>0</v>
      </c>
      <c r="G118" s="69">
        <v>0</v>
      </c>
      <c r="H118" s="69">
        <v>0</v>
      </c>
    </row>
    <row r="119" spans="2:8" x14ac:dyDescent="0.25">
      <c r="B119" s="64" t="s">
        <v>197</v>
      </c>
      <c r="C119" s="66" t="s">
        <v>341</v>
      </c>
      <c r="D119" s="69">
        <v>1</v>
      </c>
      <c r="E119" s="69">
        <v>4</v>
      </c>
      <c r="F119" s="69">
        <v>0</v>
      </c>
      <c r="G119" s="69">
        <v>0</v>
      </c>
      <c r="H119" s="69">
        <v>0</v>
      </c>
    </row>
    <row r="120" spans="2:8" x14ac:dyDescent="0.25">
      <c r="B120" s="64" t="s">
        <v>197</v>
      </c>
      <c r="C120" s="66" t="s">
        <v>342</v>
      </c>
      <c r="D120" s="69">
        <v>0</v>
      </c>
      <c r="E120" s="69">
        <v>4</v>
      </c>
      <c r="F120" s="69">
        <v>0</v>
      </c>
      <c r="G120" s="69">
        <v>0</v>
      </c>
      <c r="H120" s="69">
        <v>0</v>
      </c>
    </row>
    <row r="121" spans="2:8" x14ac:dyDescent="0.25">
      <c r="B121" s="64" t="s">
        <v>197</v>
      </c>
      <c r="C121" s="66" t="s">
        <v>343</v>
      </c>
      <c r="D121" s="69">
        <v>1</v>
      </c>
      <c r="E121" s="69">
        <v>33</v>
      </c>
      <c r="F121" s="69">
        <v>27</v>
      </c>
      <c r="G121" s="69">
        <v>3</v>
      </c>
      <c r="H121" s="69">
        <v>3</v>
      </c>
    </row>
    <row r="122" spans="2:8" x14ac:dyDescent="0.25">
      <c r="B122" s="64" t="s">
        <v>197</v>
      </c>
      <c r="C122" s="66" t="s">
        <v>344</v>
      </c>
      <c r="D122" s="69">
        <v>1</v>
      </c>
      <c r="E122" s="69">
        <v>20</v>
      </c>
      <c r="F122" s="69">
        <v>34</v>
      </c>
      <c r="G122" s="69">
        <v>2</v>
      </c>
      <c r="H122" s="69">
        <v>2</v>
      </c>
    </row>
    <row r="123" spans="2:8" x14ac:dyDescent="0.25">
      <c r="B123" s="64" t="s">
        <v>197</v>
      </c>
      <c r="C123" s="66" t="s">
        <v>345</v>
      </c>
      <c r="D123" s="69">
        <v>0</v>
      </c>
      <c r="E123" s="69">
        <v>3</v>
      </c>
      <c r="F123" s="69">
        <v>0</v>
      </c>
      <c r="G123" s="69">
        <v>0</v>
      </c>
      <c r="H123" s="69">
        <v>0</v>
      </c>
    </row>
    <row r="124" spans="2:8" x14ac:dyDescent="0.25">
      <c r="B124" s="64" t="s">
        <v>197</v>
      </c>
      <c r="C124" s="66" t="s">
        <v>346</v>
      </c>
      <c r="D124" s="69">
        <v>0</v>
      </c>
      <c r="E124" s="69">
        <v>2</v>
      </c>
      <c r="F124" s="69">
        <v>6</v>
      </c>
      <c r="G124" s="69">
        <v>0</v>
      </c>
      <c r="H124" s="69">
        <v>0</v>
      </c>
    </row>
    <row r="125" spans="2:8" x14ac:dyDescent="0.25">
      <c r="B125" s="64" t="s">
        <v>197</v>
      </c>
      <c r="C125" s="66" t="s">
        <v>347</v>
      </c>
      <c r="D125" s="69">
        <v>0</v>
      </c>
      <c r="E125" s="69">
        <v>3</v>
      </c>
      <c r="F125" s="69">
        <v>0</v>
      </c>
      <c r="G125" s="69">
        <v>0</v>
      </c>
      <c r="H125" s="69">
        <v>0</v>
      </c>
    </row>
    <row r="126" spans="2:8" x14ac:dyDescent="0.25">
      <c r="B126" s="64" t="s">
        <v>197</v>
      </c>
      <c r="C126" s="66" t="s">
        <v>348</v>
      </c>
      <c r="D126" s="69">
        <v>1</v>
      </c>
      <c r="E126" s="69">
        <v>13</v>
      </c>
      <c r="F126" s="69">
        <v>0</v>
      </c>
      <c r="G126" s="69">
        <v>1</v>
      </c>
      <c r="H126" s="69">
        <v>1</v>
      </c>
    </row>
    <row r="127" spans="2:8" x14ac:dyDescent="0.25">
      <c r="B127" s="64" t="s">
        <v>197</v>
      </c>
      <c r="C127" s="66" t="s">
        <v>212</v>
      </c>
      <c r="D127" s="69">
        <v>17</v>
      </c>
      <c r="E127" s="69">
        <v>261</v>
      </c>
      <c r="F127" s="69">
        <v>309</v>
      </c>
      <c r="G127" s="69">
        <v>25</v>
      </c>
      <c r="H127" s="69">
        <v>25</v>
      </c>
    </row>
    <row r="128" spans="2:8" x14ac:dyDescent="0.25">
      <c r="B128" s="64" t="s">
        <v>198</v>
      </c>
      <c r="C128" s="66" t="s">
        <v>349</v>
      </c>
      <c r="D128" s="69">
        <v>0</v>
      </c>
      <c r="E128" s="69">
        <v>12</v>
      </c>
      <c r="F128" s="69">
        <v>0</v>
      </c>
      <c r="G128" s="69">
        <v>1</v>
      </c>
      <c r="H128" s="69">
        <v>1</v>
      </c>
    </row>
    <row r="129" spans="2:8" x14ac:dyDescent="0.25">
      <c r="B129" s="64" t="s">
        <v>198</v>
      </c>
      <c r="C129" s="66" t="s">
        <v>350</v>
      </c>
      <c r="D129" s="69">
        <v>1</v>
      </c>
      <c r="E129" s="69">
        <v>13</v>
      </c>
      <c r="F129" s="69">
        <v>0</v>
      </c>
      <c r="G129" s="69">
        <v>1</v>
      </c>
      <c r="H129" s="69">
        <v>1</v>
      </c>
    </row>
    <row r="130" spans="2:8" x14ac:dyDescent="0.25">
      <c r="B130" s="64" t="s">
        <v>198</v>
      </c>
      <c r="C130" s="66" t="s">
        <v>351</v>
      </c>
      <c r="D130" s="69">
        <v>0</v>
      </c>
      <c r="E130" s="69">
        <v>10</v>
      </c>
      <c r="F130" s="69">
        <v>0</v>
      </c>
      <c r="G130" s="69">
        <v>0</v>
      </c>
      <c r="H130" s="69">
        <v>0</v>
      </c>
    </row>
    <row r="131" spans="2:8" x14ac:dyDescent="0.25">
      <c r="B131" s="64" t="s">
        <v>198</v>
      </c>
      <c r="C131" s="66" t="s">
        <v>340</v>
      </c>
      <c r="D131" s="69">
        <v>0</v>
      </c>
      <c r="E131" s="69">
        <v>18</v>
      </c>
      <c r="F131" s="69">
        <v>0</v>
      </c>
      <c r="G131" s="69">
        <v>1</v>
      </c>
      <c r="H131" s="69">
        <v>1</v>
      </c>
    </row>
    <row r="132" spans="2:8" x14ac:dyDescent="0.25">
      <c r="B132" s="64" t="s">
        <v>198</v>
      </c>
      <c r="C132" s="66" t="s">
        <v>352</v>
      </c>
      <c r="D132" s="69">
        <v>0</v>
      </c>
      <c r="E132" s="69">
        <v>14</v>
      </c>
      <c r="F132" s="69">
        <v>0</v>
      </c>
      <c r="G132" s="69">
        <v>1</v>
      </c>
      <c r="H132" s="69">
        <v>1</v>
      </c>
    </row>
    <row r="133" spans="2:8" x14ac:dyDescent="0.25">
      <c r="B133" s="64" t="s">
        <v>198</v>
      </c>
      <c r="C133" s="66" t="s">
        <v>353</v>
      </c>
      <c r="D133" s="69">
        <v>0</v>
      </c>
      <c r="E133" s="69">
        <v>9</v>
      </c>
      <c r="F133" s="69">
        <v>0</v>
      </c>
      <c r="G133" s="69">
        <v>0</v>
      </c>
      <c r="H133" s="69">
        <v>0</v>
      </c>
    </row>
    <row r="134" spans="2:8" x14ac:dyDescent="0.25">
      <c r="B134" s="64" t="s">
        <v>198</v>
      </c>
      <c r="C134" s="66" t="s">
        <v>304</v>
      </c>
      <c r="D134" s="69">
        <v>1</v>
      </c>
      <c r="E134" s="69">
        <v>5</v>
      </c>
      <c r="F134" s="69">
        <v>0</v>
      </c>
      <c r="G134" s="69">
        <v>0</v>
      </c>
      <c r="H134" s="69">
        <v>0</v>
      </c>
    </row>
    <row r="135" spans="2:8" x14ac:dyDescent="0.25">
      <c r="B135" s="64" t="s">
        <v>198</v>
      </c>
      <c r="C135" s="66" t="s">
        <v>213</v>
      </c>
      <c r="D135" s="69">
        <v>2</v>
      </c>
      <c r="E135" s="69">
        <v>15</v>
      </c>
      <c r="F135" s="69">
        <v>0</v>
      </c>
      <c r="G135" s="69">
        <v>1</v>
      </c>
      <c r="H135" s="69">
        <v>1</v>
      </c>
    </row>
    <row r="136" spans="2:8" x14ac:dyDescent="0.25">
      <c r="B136" s="64" t="s">
        <v>198</v>
      </c>
      <c r="C136" s="66" t="s">
        <v>354</v>
      </c>
      <c r="D136" s="69">
        <v>2</v>
      </c>
      <c r="E136" s="69">
        <v>9</v>
      </c>
      <c r="F136" s="69">
        <v>0</v>
      </c>
      <c r="G136" s="69">
        <v>1</v>
      </c>
      <c r="H136" s="69">
        <v>1</v>
      </c>
    </row>
    <row r="137" spans="2:8" x14ac:dyDescent="0.25">
      <c r="B137" s="64" t="s">
        <v>198</v>
      </c>
      <c r="C137" s="66" t="s">
        <v>355</v>
      </c>
      <c r="D137" s="69">
        <v>1</v>
      </c>
      <c r="E137" s="69">
        <v>8</v>
      </c>
      <c r="F137" s="69">
        <v>0</v>
      </c>
      <c r="G137" s="69">
        <v>0</v>
      </c>
      <c r="H137" s="69">
        <v>0</v>
      </c>
    </row>
    <row r="138" spans="2:8" x14ac:dyDescent="0.25">
      <c r="B138" s="64" t="s">
        <v>198</v>
      </c>
      <c r="C138" s="66" t="s">
        <v>356</v>
      </c>
      <c r="D138" s="69">
        <v>0</v>
      </c>
      <c r="E138" s="69">
        <v>14</v>
      </c>
      <c r="F138" s="69">
        <v>0</v>
      </c>
      <c r="G138" s="69">
        <v>1</v>
      </c>
      <c r="H138" s="69">
        <v>1</v>
      </c>
    </row>
    <row r="139" spans="2:8" x14ac:dyDescent="0.25">
      <c r="B139" s="64" t="s">
        <v>198</v>
      </c>
      <c r="C139" s="66" t="s">
        <v>357</v>
      </c>
      <c r="D139" s="69">
        <v>1</v>
      </c>
      <c r="E139" s="69">
        <v>2</v>
      </c>
      <c r="F139" s="69">
        <v>0</v>
      </c>
      <c r="G139" s="69">
        <v>0</v>
      </c>
      <c r="H139" s="69">
        <v>0</v>
      </c>
    </row>
    <row r="140" spans="2:8" x14ac:dyDescent="0.25">
      <c r="B140" s="64" t="s">
        <v>198</v>
      </c>
      <c r="C140" s="66" t="s">
        <v>295</v>
      </c>
      <c r="D140" s="69">
        <v>0</v>
      </c>
      <c r="E140" s="69">
        <v>7</v>
      </c>
      <c r="F140" s="69">
        <v>0</v>
      </c>
      <c r="G140" s="69">
        <v>0</v>
      </c>
      <c r="H140" s="69">
        <v>0</v>
      </c>
    </row>
    <row r="141" spans="2:8" x14ac:dyDescent="0.25">
      <c r="B141" s="64" t="s">
        <v>198</v>
      </c>
      <c r="C141" s="66" t="s">
        <v>358</v>
      </c>
      <c r="D141" s="69">
        <v>0</v>
      </c>
      <c r="E141" s="69">
        <v>9</v>
      </c>
      <c r="F141" s="69">
        <v>0</v>
      </c>
      <c r="G141" s="69">
        <v>0</v>
      </c>
      <c r="H141" s="69">
        <v>0</v>
      </c>
    </row>
    <row r="142" spans="2:8" x14ac:dyDescent="0.25">
      <c r="B142" s="64" t="s">
        <v>198</v>
      </c>
      <c r="C142" s="66" t="s">
        <v>359</v>
      </c>
      <c r="D142" s="69">
        <v>0</v>
      </c>
      <c r="E142" s="69">
        <v>3</v>
      </c>
      <c r="F142" s="69">
        <v>0</v>
      </c>
      <c r="G142" s="69">
        <v>0</v>
      </c>
      <c r="H142" s="69">
        <v>0</v>
      </c>
    </row>
    <row r="143" spans="2:8" x14ac:dyDescent="0.25">
      <c r="B143" s="64" t="s">
        <v>198</v>
      </c>
      <c r="C143" s="66" t="s">
        <v>360</v>
      </c>
      <c r="D143" s="69">
        <v>1</v>
      </c>
      <c r="E143" s="69">
        <v>11</v>
      </c>
      <c r="F143" s="69">
        <v>0</v>
      </c>
      <c r="G143" s="69">
        <v>1</v>
      </c>
      <c r="H143" s="69">
        <v>1</v>
      </c>
    </row>
    <row r="144" spans="2:8" x14ac:dyDescent="0.25">
      <c r="B144" s="64" t="s">
        <v>198</v>
      </c>
      <c r="C144" s="66" t="s">
        <v>361</v>
      </c>
      <c r="D144" s="69">
        <v>1</v>
      </c>
      <c r="E144" s="69">
        <v>12</v>
      </c>
      <c r="F144" s="69">
        <v>0</v>
      </c>
      <c r="G144" s="69">
        <v>1</v>
      </c>
      <c r="H144" s="69">
        <v>1</v>
      </c>
    </row>
    <row r="145" spans="2:8" x14ac:dyDescent="0.25">
      <c r="B145" s="64" t="s">
        <v>198</v>
      </c>
      <c r="C145" s="66" t="s">
        <v>362</v>
      </c>
      <c r="D145" s="69">
        <v>0</v>
      </c>
      <c r="E145" s="69">
        <v>15</v>
      </c>
      <c r="F145" s="69">
        <v>0</v>
      </c>
      <c r="G145" s="69">
        <v>1</v>
      </c>
      <c r="H145" s="69">
        <v>1</v>
      </c>
    </row>
    <row r="146" spans="2:8" x14ac:dyDescent="0.25">
      <c r="B146" s="64" t="s">
        <v>198</v>
      </c>
      <c r="C146" s="66" t="s">
        <v>363</v>
      </c>
      <c r="D146" s="69">
        <v>1</v>
      </c>
      <c r="E146" s="69">
        <v>11</v>
      </c>
      <c r="F146" s="69">
        <v>0</v>
      </c>
      <c r="G146" s="69">
        <v>1</v>
      </c>
      <c r="H146" s="69">
        <v>1</v>
      </c>
    </row>
    <row r="147" spans="2:8" x14ac:dyDescent="0.25">
      <c r="B147" s="64" t="s">
        <v>198</v>
      </c>
      <c r="C147" s="66" t="s">
        <v>364</v>
      </c>
      <c r="D147" s="69">
        <v>1</v>
      </c>
      <c r="E147" s="69">
        <v>21</v>
      </c>
      <c r="F147" s="69">
        <v>9</v>
      </c>
      <c r="G147" s="69">
        <v>1</v>
      </c>
      <c r="H147" s="69">
        <v>1</v>
      </c>
    </row>
    <row r="148" spans="2:8" x14ac:dyDescent="0.25">
      <c r="B148" s="64" t="s">
        <v>198</v>
      </c>
      <c r="C148" s="66" t="s">
        <v>365</v>
      </c>
      <c r="D148" s="69">
        <v>0</v>
      </c>
      <c r="E148" s="69">
        <v>6</v>
      </c>
      <c r="F148" s="69">
        <v>0</v>
      </c>
      <c r="G148" s="69">
        <v>0</v>
      </c>
      <c r="H148" s="69">
        <v>0</v>
      </c>
    </row>
    <row r="149" spans="2:8" x14ac:dyDescent="0.25">
      <c r="B149" s="64" t="s">
        <v>198</v>
      </c>
      <c r="C149" s="66" t="s">
        <v>366</v>
      </c>
      <c r="D149" s="69">
        <v>0</v>
      </c>
      <c r="E149" s="69">
        <v>6</v>
      </c>
      <c r="F149" s="69">
        <v>0</v>
      </c>
      <c r="G149" s="69">
        <v>0</v>
      </c>
      <c r="H149" s="69">
        <v>0</v>
      </c>
    </row>
    <row r="150" spans="2:8" x14ac:dyDescent="0.25">
      <c r="B150" s="64" t="s">
        <v>198</v>
      </c>
      <c r="C150" s="66" t="s">
        <v>367</v>
      </c>
      <c r="D150" s="69">
        <v>1</v>
      </c>
      <c r="E150" s="69">
        <v>14</v>
      </c>
      <c r="F150" s="69">
        <v>0</v>
      </c>
      <c r="G150" s="69">
        <v>1</v>
      </c>
      <c r="H150" s="69">
        <v>1</v>
      </c>
    </row>
    <row r="151" spans="2:8" x14ac:dyDescent="0.25">
      <c r="B151" s="64" t="s">
        <v>198</v>
      </c>
      <c r="C151" s="66" t="s">
        <v>368</v>
      </c>
      <c r="D151" s="69">
        <v>2</v>
      </c>
      <c r="E151" s="69">
        <v>17</v>
      </c>
      <c r="F151" s="69">
        <v>0</v>
      </c>
      <c r="G151" s="69">
        <v>1</v>
      </c>
      <c r="H151" s="69">
        <v>1</v>
      </c>
    </row>
    <row r="152" spans="2:8" x14ac:dyDescent="0.25">
      <c r="B152" s="64" t="s">
        <v>198</v>
      </c>
      <c r="C152" s="66" t="s">
        <v>214</v>
      </c>
      <c r="D152" s="69">
        <v>0</v>
      </c>
      <c r="E152" s="69">
        <v>7</v>
      </c>
      <c r="F152" s="69">
        <v>0</v>
      </c>
      <c r="G152" s="69">
        <v>0</v>
      </c>
      <c r="H152" s="69">
        <v>0</v>
      </c>
    </row>
    <row r="153" spans="2:8" x14ac:dyDescent="0.25">
      <c r="B153" s="64" t="s">
        <v>198</v>
      </c>
      <c r="C153" s="66" t="s">
        <v>369</v>
      </c>
      <c r="D153" s="69">
        <v>1</v>
      </c>
      <c r="E153" s="69">
        <v>19</v>
      </c>
      <c r="F153" s="69">
        <v>15</v>
      </c>
      <c r="G153" s="69">
        <v>2</v>
      </c>
      <c r="H153" s="69">
        <v>2</v>
      </c>
    </row>
    <row r="154" spans="2:8" x14ac:dyDescent="0.25">
      <c r="B154" s="64" t="s">
        <v>198</v>
      </c>
      <c r="C154" s="66" t="s">
        <v>370</v>
      </c>
      <c r="D154" s="69">
        <v>0</v>
      </c>
      <c r="E154" s="69">
        <v>7</v>
      </c>
      <c r="F154" s="69">
        <v>5</v>
      </c>
      <c r="G154" s="69">
        <v>1</v>
      </c>
      <c r="H154" s="69">
        <v>1</v>
      </c>
    </row>
    <row r="155" spans="2:8" x14ac:dyDescent="0.25">
      <c r="B155" s="64" t="s">
        <v>198</v>
      </c>
      <c r="C155" s="66" t="s">
        <v>371</v>
      </c>
      <c r="D155" s="69">
        <v>0</v>
      </c>
      <c r="E155" s="69">
        <v>3</v>
      </c>
      <c r="F155" s="69">
        <v>0</v>
      </c>
      <c r="G155" s="69">
        <v>0</v>
      </c>
      <c r="H155" s="69">
        <v>0</v>
      </c>
    </row>
    <row r="156" spans="2:8" x14ac:dyDescent="0.25">
      <c r="B156" s="64" t="s">
        <v>198</v>
      </c>
      <c r="C156" s="66" t="s">
        <v>333</v>
      </c>
      <c r="D156" s="69">
        <v>0</v>
      </c>
      <c r="E156" s="69">
        <v>7</v>
      </c>
      <c r="F156" s="69">
        <v>0</v>
      </c>
      <c r="G156" s="69">
        <v>0</v>
      </c>
      <c r="H156" s="69">
        <v>0</v>
      </c>
    </row>
    <row r="157" spans="2:8" x14ac:dyDescent="0.25">
      <c r="B157" s="64" t="s">
        <v>198</v>
      </c>
      <c r="C157" s="66" t="s">
        <v>372</v>
      </c>
      <c r="D157" s="69">
        <v>1</v>
      </c>
      <c r="E157" s="69">
        <v>11</v>
      </c>
      <c r="F157" s="69">
        <v>0</v>
      </c>
      <c r="G157" s="69">
        <v>1</v>
      </c>
      <c r="H157" s="69">
        <v>1</v>
      </c>
    </row>
    <row r="158" spans="2:8" x14ac:dyDescent="0.25">
      <c r="B158" s="64" t="s">
        <v>198</v>
      </c>
      <c r="C158" s="66" t="s">
        <v>373</v>
      </c>
      <c r="D158" s="69">
        <v>1</v>
      </c>
      <c r="E158" s="69">
        <v>15</v>
      </c>
      <c r="F158" s="69">
        <v>0</v>
      </c>
      <c r="G158" s="69">
        <v>1</v>
      </c>
      <c r="H158" s="69">
        <v>1</v>
      </c>
    </row>
    <row r="159" spans="2:8" x14ac:dyDescent="0.25">
      <c r="B159" s="64" t="s">
        <v>198</v>
      </c>
      <c r="C159" s="66" t="s">
        <v>374</v>
      </c>
      <c r="D159" s="69">
        <v>0</v>
      </c>
      <c r="E159" s="69">
        <v>6</v>
      </c>
      <c r="F159" s="69">
        <v>0</v>
      </c>
      <c r="G159" s="69">
        <v>0</v>
      </c>
      <c r="H159" s="69">
        <v>0</v>
      </c>
    </row>
    <row r="160" spans="2:8" x14ac:dyDescent="0.25">
      <c r="B160" s="64" t="s">
        <v>198</v>
      </c>
      <c r="C160" s="66" t="s">
        <v>375</v>
      </c>
      <c r="D160" s="69">
        <v>1</v>
      </c>
      <c r="E160" s="69">
        <v>3</v>
      </c>
      <c r="F160" s="69">
        <v>0</v>
      </c>
      <c r="G160" s="69">
        <v>0</v>
      </c>
      <c r="H160" s="69">
        <v>0</v>
      </c>
    </row>
    <row r="161" spans="2:8" x14ac:dyDescent="0.25">
      <c r="B161" s="64" t="s">
        <v>198</v>
      </c>
      <c r="C161" s="66" t="s">
        <v>376</v>
      </c>
      <c r="D161" s="69">
        <v>1</v>
      </c>
      <c r="E161" s="69">
        <v>19</v>
      </c>
      <c r="F161" s="69">
        <v>25</v>
      </c>
      <c r="G161" s="69">
        <v>2</v>
      </c>
      <c r="H161" s="69">
        <v>2</v>
      </c>
    </row>
    <row r="162" spans="2:8" x14ac:dyDescent="0.25">
      <c r="B162" s="64" t="s">
        <v>198</v>
      </c>
      <c r="C162" s="66" t="s">
        <v>377</v>
      </c>
      <c r="D162" s="69">
        <v>3</v>
      </c>
      <c r="E162" s="69">
        <v>45</v>
      </c>
      <c r="F162" s="69">
        <v>82</v>
      </c>
      <c r="G162" s="69">
        <v>5</v>
      </c>
      <c r="H162" s="69">
        <v>5</v>
      </c>
    </row>
    <row r="163" spans="2:8" x14ac:dyDescent="0.25">
      <c r="B163" s="64" t="s">
        <v>198</v>
      </c>
      <c r="C163" s="66" t="s">
        <v>378</v>
      </c>
      <c r="D163" s="69">
        <v>1</v>
      </c>
      <c r="E163" s="69">
        <v>12</v>
      </c>
      <c r="F163" s="69">
        <v>0</v>
      </c>
      <c r="G163" s="69">
        <v>1</v>
      </c>
      <c r="H163" s="69">
        <v>1</v>
      </c>
    </row>
    <row r="164" spans="2:8" x14ac:dyDescent="0.25">
      <c r="B164" s="64" t="s">
        <v>198</v>
      </c>
      <c r="C164" s="66" t="s">
        <v>379</v>
      </c>
      <c r="D164" s="69">
        <v>0</v>
      </c>
      <c r="E164" s="69">
        <v>10</v>
      </c>
      <c r="F164" s="69">
        <v>24</v>
      </c>
      <c r="G164" s="69">
        <v>1</v>
      </c>
      <c r="H164" s="69">
        <v>1</v>
      </c>
    </row>
    <row r="165" spans="2:8" x14ac:dyDescent="0.25">
      <c r="B165" s="64" t="s">
        <v>198</v>
      </c>
      <c r="C165" s="66" t="s">
        <v>380</v>
      </c>
      <c r="D165" s="69">
        <v>1</v>
      </c>
      <c r="E165" s="69">
        <v>20</v>
      </c>
      <c r="F165" s="69">
        <v>11</v>
      </c>
      <c r="G165" s="69">
        <v>1</v>
      </c>
      <c r="H165" s="69">
        <v>1</v>
      </c>
    </row>
    <row r="166" spans="2:8" x14ac:dyDescent="0.25">
      <c r="B166" s="64" t="s">
        <v>198</v>
      </c>
      <c r="C166" s="66" t="s">
        <v>381</v>
      </c>
      <c r="D166" s="69">
        <v>1</v>
      </c>
      <c r="E166" s="69">
        <v>18</v>
      </c>
      <c r="F166" s="69">
        <v>0</v>
      </c>
      <c r="G166" s="69">
        <v>1</v>
      </c>
      <c r="H166" s="69">
        <v>1</v>
      </c>
    </row>
    <row r="167" spans="2:8" x14ac:dyDescent="0.25">
      <c r="B167" s="64" t="s">
        <v>198</v>
      </c>
      <c r="C167" s="66" t="s">
        <v>382</v>
      </c>
      <c r="D167" s="69">
        <v>0</v>
      </c>
      <c r="E167" s="69">
        <v>262</v>
      </c>
      <c r="F167" s="69">
        <v>0</v>
      </c>
      <c r="G167" s="69">
        <v>10</v>
      </c>
      <c r="H167" s="69">
        <v>10</v>
      </c>
    </row>
    <row r="168" spans="2:8" x14ac:dyDescent="0.25">
      <c r="B168" s="64" t="s">
        <v>198</v>
      </c>
      <c r="C168" s="66" t="s">
        <v>383</v>
      </c>
      <c r="D168" s="69">
        <v>30</v>
      </c>
      <c r="E168" s="69">
        <v>319</v>
      </c>
      <c r="F168" s="69">
        <v>0</v>
      </c>
      <c r="G168" s="69">
        <v>16</v>
      </c>
      <c r="H168" s="69">
        <v>16</v>
      </c>
    </row>
    <row r="169" spans="2:8" x14ac:dyDescent="0.25">
      <c r="B169" s="64" t="s">
        <v>198</v>
      </c>
      <c r="C169" s="66" t="s">
        <v>384</v>
      </c>
      <c r="D169" s="69">
        <v>1</v>
      </c>
      <c r="E169" s="69">
        <v>13</v>
      </c>
      <c r="F169" s="69">
        <v>25</v>
      </c>
      <c r="G169" s="69">
        <v>2</v>
      </c>
      <c r="H169" s="69">
        <v>2</v>
      </c>
    </row>
    <row r="170" spans="2:8" x14ac:dyDescent="0.25">
      <c r="B170" s="64" t="s">
        <v>198</v>
      </c>
      <c r="C170" s="66" t="s">
        <v>385</v>
      </c>
      <c r="D170" s="69">
        <v>0</v>
      </c>
      <c r="E170" s="69">
        <v>0</v>
      </c>
      <c r="F170" s="69">
        <v>605</v>
      </c>
      <c r="G170" s="69">
        <v>24</v>
      </c>
      <c r="H170" s="69">
        <v>24</v>
      </c>
    </row>
    <row r="171" spans="2:8" x14ac:dyDescent="0.25">
      <c r="B171" s="64" t="s">
        <v>198</v>
      </c>
      <c r="C171" s="66" t="s">
        <v>317</v>
      </c>
      <c r="D171" s="69">
        <v>0</v>
      </c>
      <c r="E171" s="69">
        <v>6</v>
      </c>
      <c r="F171" s="69">
        <v>8</v>
      </c>
      <c r="G171" s="69">
        <v>1</v>
      </c>
      <c r="H171" s="69">
        <v>1</v>
      </c>
    </row>
    <row r="172" spans="2:8" x14ac:dyDescent="0.25">
      <c r="B172" s="64" t="s">
        <v>198</v>
      </c>
      <c r="C172" s="66" t="s">
        <v>386</v>
      </c>
      <c r="D172" s="69">
        <v>1</v>
      </c>
      <c r="E172" s="69">
        <v>24</v>
      </c>
      <c r="F172" s="69">
        <v>0</v>
      </c>
      <c r="G172" s="69">
        <v>1</v>
      </c>
      <c r="H172" s="69">
        <v>1</v>
      </c>
    </row>
    <row r="173" spans="2:8" x14ac:dyDescent="0.25">
      <c r="B173" s="64" t="s">
        <v>198</v>
      </c>
      <c r="C173" s="66" t="s">
        <v>387</v>
      </c>
      <c r="D173" s="69">
        <v>0</v>
      </c>
      <c r="E173" s="69">
        <v>6</v>
      </c>
      <c r="F173" s="69">
        <v>0</v>
      </c>
      <c r="G173" s="69">
        <v>0</v>
      </c>
      <c r="H173" s="69">
        <v>0</v>
      </c>
    </row>
    <row r="174" spans="2:8" x14ac:dyDescent="0.25">
      <c r="B174" s="64" t="s">
        <v>198</v>
      </c>
      <c r="C174" s="66" t="s">
        <v>388</v>
      </c>
      <c r="D174" s="69">
        <v>1</v>
      </c>
      <c r="E174" s="69">
        <v>14</v>
      </c>
      <c r="F174" s="69">
        <v>11</v>
      </c>
      <c r="G174" s="69">
        <v>1</v>
      </c>
      <c r="H174" s="69">
        <v>1</v>
      </c>
    </row>
    <row r="175" spans="2:8" x14ac:dyDescent="0.25">
      <c r="B175" s="64" t="s">
        <v>198</v>
      </c>
      <c r="C175" s="66" t="s">
        <v>389</v>
      </c>
      <c r="D175" s="69">
        <v>1</v>
      </c>
      <c r="E175" s="69">
        <v>26</v>
      </c>
      <c r="F175" s="69">
        <v>0</v>
      </c>
      <c r="G175" s="69">
        <v>1</v>
      </c>
      <c r="H175" s="69">
        <v>1</v>
      </c>
    </row>
    <row r="176" spans="2:8" x14ac:dyDescent="0.25">
      <c r="B176" s="64" t="s">
        <v>198</v>
      </c>
      <c r="C176" s="66" t="s">
        <v>306</v>
      </c>
      <c r="D176" s="69">
        <v>1</v>
      </c>
      <c r="E176" s="69">
        <v>45</v>
      </c>
      <c r="F176" s="69">
        <v>0</v>
      </c>
      <c r="G176" s="69">
        <v>2</v>
      </c>
      <c r="H176" s="69">
        <v>2</v>
      </c>
    </row>
    <row r="177" spans="2:8" x14ac:dyDescent="0.25">
      <c r="B177" s="64" t="s">
        <v>198</v>
      </c>
      <c r="C177" s="66" t="s">
        <v>296</v>
      </c>
      <c r="D177" s="69">
        <v>5</v>
      </c>
      <c r="E177" s="69">
        <v>79</v>
      </c>
      <c r="F177" s="69">
        <v>81</v>
      </c>
      <c r="G177" s="69">
        <v>7</v>
      </c>
      <c r="H177" s="69">
        <v>7</v>
      </c>
    </row>
    <row r="178" spans="2:8" x14ac:dyDescent="0.25">
      <c r="B178" s="64" t="s">
        <v>198</v>
      </c>
      <c r="C178" s="66" t="s">
        <v>390</v>
      </c>
      <c r="D178" s="69">
        <v>2</v>
      </c>
      <c r="E178" s="69">
        <v>20</v>
      </c>
      <c r="F178" s="69">
        <v>0</v>
      </c>
      <c r="G178" s="69">
        <v>1</v>
      </c>
      <c r="H178" s="69">
        <v>1</v>
      </c>
    </row>
    <row r="179" spans="2:8" ht="30" x14ac:dyDescent="0.25">
      <c r="B179" s="64" t="s">
        <v>198</v>
      </c>
      <c r="C179" s="66" t="s">
        <v>215</v>
      </c>
      <c r="D179" s="69">
        <v>11</v>
      </c>
      <c r="E179" s="69">
        <v>158</v>
      </c>
      <c r="F179" s="69">
        <v>363</v>
      </c>
      <c r="G179" s="69">
        <v>22</v>
      </c>
      <c r="H179" s="69">
        <v>22</v>
      </c>
    </row>
    <row r="180" spans="2:8" x14ac:dyDescent="0.25">
      <c r="B180" s="64" t="s">
        <v>198</v>
      </c>
      <c r="C180" s="66" t="s">
        <v>391</v>
      </c>
      <c r="D180" s="69">
        <v>0</v>
      </c>
      <c r="E180" s="69">
        <v>9</v>
      </c>
      <c r="F180" s="69">
        <v>0</v>
      </c>
      <c r="G180" s="69">
        <v>0</v>
      </c>
      <c r="H180" s="69">
        <v>0</v>
      </c>
    </row>
    <row r="181" spans="2:8" x14ac:dyDescent="0.25">
      <c r="B181" s="64" t="s">
        <v>198</v>
      </c>
      <c r="C181" s="66" t="s">
        <v>392</v>
      </c>
      <c r="D181" s="69">
        <v>1</v>
      </c>
      <c r="E181" s="69">
        <v>11</v>
      </c>
      <c r="F181" s="69">
        <v>21</v>
      </c>
      <c r="G181" s="69">
        <v>1</v>
      </c>
      <c r="H181" s="69">
        <v>1</v>
      </c>
    </row>
    <row r="182" spans="2:8" x14ac:dyDescent="0.25">
      <c r="B182" s="64" t="s">
        <v>198</v>
      </c>
      <c r="C182" s="66" t="s">
        <v>393</v>
      </c>
      <c r="D182" s="69">
        <v>0</v>
      </c>
      <c r="E182" s="69">
        <v>9</v>
      </c>
      <c r="F182" s="69">
        <v>0</v>
      </c>
      <c r="G182" s="69">
        <v>0</v>
      </c>
      <c r="H182" s="69">
        <v>0</v>
      </c>
    </row>
    <row r="183" spans="2:8" x14ac:dyDescent="0.25">
      <c r="B183" s="64" t="s">
        <v>198</v>
      </c>
      <c r="C183" s="66" t="s">
        <v>394</v>
      </c>
      <c r="D183" s="69">
        <v>1</v>
      </c>
      <c r="E183" s="69">
        <v>25</v>
      </c>
      <c r="F183" s="69">
        <v>27</v>
      </c>
      <c r="G183" s="69">
        <v>2</v>
      </c>
      <c r="H183" s="69">
        <v>2</v>
      </c>
    </row>
    <row r="184" spans="2:8" x14ac:dyDescent="0.25">
      <c r="B184" s="64" t="s">
        <v>198</v>
      </c>
      <c r="C184" s="66" t="s">
        <v>395</v>
      </c>
      <c r="D184" s="69">
        <v>0</v>
      </c>
      <c r="E184" s="69">
        <v>9</v>
      </c>
      <c r="F184" s="69">
        <v>18</v>
      </c>
      <c r="G184" s="69">
        <v>1</v>
      </c>
      <c r="H184" s="69">
        <v>1</v>
      </c>
    </row>
    <row r="185" spans="2:8" ht="30" x14ac:dyDescent="0.25">
      <c r="B185" s="64" t="s">
        <v>199</v>
      </c>
      <c r="C185" s="66" t="s">
        <v>396</v>
      </c>
      <c r="D185" s="69">
        <v>1</v>
      </c>
      <c r="E185" s="69">
        <v>12</v>
      </c>
      <c r="F185" s="69">
        <v>0</v>
      </c>
      <c r="G185" s="69">
        <v>1</v>
      </c>
      <c r="H185" s="69">
        <v>1</v>
      </c>
    </row>
    <row r="186" spans="2:8" ht="30" x14ac:dyDescent="0.25">
      <c r="B186" s="64" t="s">
        <v>199</v>
      </c>
      <c r="C186" s="66" t="s">
        <v>397</v>
      </c>
      <c r="D186" s="69">
        <v>1</v>
      </c>
      <c r="E186" s="69">
        <v>19</v>
      </c>
      <c r="F186" s="69">
        <v>0</v>
      </c>
      <c r="G186" s="69">
        <v>1</v>
      </c>
      <c r="H186" s="69">
        <v>1</v>
      </c>
    </row>
    <row r="187" spans="2:8" ht="30" x14ac:dyDescent="0.25">
      <c r="B187" s="64" t="s">
        <v>199</v>
      </c>
      <c r="C187" s="66" t="s">
        <v>398</v>
      </c>
      <c r="D187" s="69">
        <v>0</v>
      </c>
      <c r="E187" s="69">
        <v>11</v>
      </c>
      <c r="F187" s="69">
        <v>0</v>
      </c>
      <c r="G187" s="69">
        <v>0</v>
      </c>
      <c r="H187" s="69">
        <v>0</v>
      </c>
    </row>
    <row r="188" spans="2:8" ht="30" x14ac:dyDescent="0.25">
      <c r="B188" s="64" t="s">
        <v>199</v>
      </c>
      <c r="C188" s="66" t="s">
        <v>399</v>
      </c>
      <c r="D188" s="69">
        <v>0</v>
      </c>
      <c r="E188" s="69">
        <v>21</v>
      </c>
      <c r="F188" s="69">
        <v>0</v>
      </c>
      <c r="G188" s="69">
        <v>1</v>
      </c>
      <c r="H188" s="69">
        <v>1</v>
      </c>
    </row>
    <row r="189" spans="2:8" ht="30" x14ac:dyDescent="0.25">
      <c r="B189" s="64" t="s">
        <v>199</v>
      </c>
      <c r="C189" s="66" t="s">
        <v>400</v>
      </c>
      <c r="D189" s="69">
        <v>1</v>
      </c>
      <c r="E189" s="69">
        <v>16</v>
      </c>
      <c r="F189" s="69">
        <v>0</v>
      </c>
      <c r="G189" s="69">
        <v>1</v>
      </c>
      <c r="H189" s="69">
        <v>1</v>
      </c>
    </row>
    <row r="190" spans="2:8" ht="30" x14ac:dyDescent="0.25">
      <c r="B190" s="64" t="s">
        <v>199</v>
      </c>
      <c r="C190" s="66" t="s">
        <v>401</v>
      </c>
      <c r="D190" s="69">
        <v>0</v>
      </c>
      <c r="E190" s="69">
        <v>5</v>
      </c>
      <c r="F190" s="69">
        <v>0</v>
      </c>
      <c r="G190" s="69">
        <v>0</v>
      </c>
      <c r="H190" s="69">
        <v>0</v>
      </c>
    </row>
    <row r="191" spans="2:8" ht="30" x14ac:dyDescent="0.25">
      <c r="B191" s="64" t="s">
        <v>199</v>
      </c>
      <c r="C191" s="66" t="s">
        <v>402</v>
      </c>
      <c r="D191" s="69">
        <v>1</v>
      </c>
      <c r="E191" s="69">
        <v>10</v>
      </c>
      <c r="F191" s="69">
        <v>0</v>
      </c>
      <c r="G191" s="69">
        <v>1</v>
      </c>
      <c r="H191" s="69">
        <v>1</v>
      </c>
    </row>
    <row r="192" spans="2:8" ht="30" x14ac:dyDescent="0.25">
      <c r="B192" s="64" t="s">
        <v>199</v>
      </c>
      <c r="C192" s="66" t="s">
        <v>403</v>
      </c>
      <c r="D192" s="69">
        <v>0</v>
      </c>
      <c r="E192" s="69">
        <v>3</v>
      </c>
      <c r="F192" s="69">
        <v>0</v>
      </c>
      <c r="G192" s="69">
        <v>0</v>
      </c>
      <c r="H192" s="69">
        <v>0</v>
      </c>
    </row>
    <row r="193" spans="2:8" ht="30" x14ac:dyDescent="0.25">
      <c r="B193" s="64" t="s">
        <v>199</v>
      </c>
      <c r="C193" s="66" t="s">
        <v>404</v>
      </c>
      <c r="D193" s="69">
        <v>0</v>
      </c>
      <c r="E193" s="69">
        <v>8</v>
      </c>
      <c r="F193" s="69">
        <v>0</v>
      </c>
      <c r="G193" s="69">
        <v>0</v>
      </c>
      <c r="H193" s="69">
        <v>0</v>
      </c>
    </row>
    <row r="194" spans="2:8" ht="30" x14ac:dyDescent="0.25">
      <c r="B194" s="64" t="s">
        <v>199</v>
      </c>
      <c r="C194" s="66" t="s">
        <v>405</v>
      </c>
      <c r="D194" s="69">
        <v>0</v>
      </c>
      <c r="E194" s="69">
        <v>12</v>
      </c>
      <c r="F194" s="69">
        <v>0</v>
      </c>
      <c r="G194" s="69">
        <v>1</v>
      </c>
      <c r="H194" s="69">
        <v>1</v>
      </c>
    </row>
    <row r="195" spans="2:8" ht="30" x14ac:dyDescent="0.25">
      <c r="B195" s="64" t="s">
        <v>199</v>
      </c>
      <c r="C195" s="66" t="s">
        <v>406</v>
      </c>
      <c r="D195" s="69">
        <v>0</v>
      </c>
      <c r="E195" s="69">
        <v>5</v>
      </c>
      <c r="F195" s="69">
        <v>0</v>
      </c>
      <c r="G195" s="69">
        <v>0</v>
      </c>
      <c r="H195" s="69">
        <v>0</v>
      </c>
    </row>
    <row r="196" spans="2:8" ht="30" x14ac:dyDescent="0.25">
      <c r="B196" s="64" t="s">
        <v>199</v>
      </c>
      <c r="C196" s="66" t="s">
        <v>407</v>
      </c>
      <c r="D196" s="69">
        <v>0</v>
      </c>
      <c r="E196" s="69">
        <v>4</v>
      </c>
      <c r="F196" s="69">
        <v>0</v>
      </c>
      <c r="G196" s="69">
        <v>0</v>
      </c>
      <c r="H196" s="69">
        <v>0</v>
      </c>
    </row>
    <row r="197" spans="2:8" ht="30" x14ac:dyDescent="0.25">
      <c r="B197" s="64" t="s">
        <v>199</v>
      </c>
      <c r="C197" s="66" t="s">
        <v>408</v>
      </c>
      <c r="D197" s="69">
        <v>0</v>
      </c>
      <c r="E197" s="69">
        <v>8</v>
      </c>
      <c r="F197" s="69">
        <v>0</v>
      </c>
      <c r="G197" s="69">
        <v>0</v>
      </c>
      <c r="H197" s="69">
        <v>0</v>
      </c>
    </row>
    <row r="198" spans="2:8" ht="30" x14ac:dyDescent="0.25">
      <c r="B198" s="64" t="s">
        <v>199</v>
      </c>
      <c r="C198" s="66" t="s">
        <v>256</v>
      </c>
      <c r="D198" s="69">
        <v>0</v>
      </c>
      <c r="E198" s="69">
        <v>6</v>
      </c>
      <c r="F198" s="69">
        <v>0</v>
      </c>
      <c r="G198" s="69">
        <v>0</v>
      </c>
      <c r="H198" s="69">
        <v>0</v>
      </c>
    </row>
    <row r="199" spans="2:8" ht="30" x14ac:dyDescent="0.25">
      <c r="B199" s="64" t="s">
        <v>199</v>
      </c>
      <c r="C199" s="66" t="s">
        <v>409</v>
      </c>
      <c r="D199" s="69">
        <v>0</v>
      </c>
      <c r="E199" s="69">
        <v>4</v>
      </c>
      <c r="F199" s="69">
        <v>0</v>
      </c>
      <c r="G199" s="69">
        <v>0</v>
      </c>
      <c r="H199" s="69">
        <v>0</v>
      </c>
    </row>
    <row r="200" spans="2:8" ht="30" x14ac:dyDescent="0.25">
      <c r="B200" s="64" t="s">
        <v>199</v>
      </c>
      <c r="C200" s="66" t="s">
        <v>410</v>
      </c>
      <c r="D200" s="69">
        <v>1</v>
      </c>
      <c r="E200" s="69">
        <v>11</v>
      </c>
      <c r="F200" s="69">
        <v>0</v>
      </c>
      <c r="G200" s="69">
        <v>1</v>
      </c>
      <c r="H200" s="69">
        <v>1</v>
      </c>
    </row>
    <row r="201" spans="2:8" ht="30" x14ac:dyDescent="0.25">
      <c r="B201" s="64" t="s">
        <v>199</v>
      </c>
      <c r="C201" s="66" t="s">
        <v>411</v>
      </c>
      <c r="D201" s="69">
        <v>1</v>
      </c>
      <c r="E201" s="69">
        <v>9</v>
      </c>
      <c r="F201" s="69">
        <v>0</v>
      </c>
      <c r="G201" s="69">
        <v>1</v>
      </c>
      <c r="H201" s="69">
        <v>1</v>
      </c>
    </row>
    <row r="202" spans="2:8" ht="30" x14ac:dyDescent="0.25">
      <c r="B202" s="64" t="s">
        <v>199</v>
      </c>
      <c r="C202" s="66" t="s">
        <v>412</v>
      </c>
      <c r="D202" s="69">
        <v>0</v>
      </c>
      <c r="E202" s="69">
        <v>10</v>
      </c>
      <c r="F202" s="69">
        <v>0</v>
      </c>
      <c r="G202" s="69">
        <v>0</v>
      </c>
      <c r="H202" s="69">
        <v>0</v>
      </c>
    </row>
    <row r="203" spans="2:8" ht="30" x14ac:dyDescent="0.25">
      <c r="B203" s="64" t="s">
        <v>199</v>
      </c>
      <c r="C203" s="66" t="s">
        <v>216</v>
      </c>
      <c r="D203" s="69">
        <v>7</v>
      </c>
      <c r="E203" s="69">
        <v>115</v>
      </c>
      <c r="F203" s="69">
        <v>171</v>
      </c>
      <c r="G203" s="69">
        <v>12</v>
      </c>
      <c r="H203" s="69">
        <v>12</v>
      </c>
    </row>
    <row r="204" spans="2:8" x14ac:dyDescent="0.25">
      <c r="B204" s="64" t="s">
        <v>200</v>
      </c>
      <c r="C204" s="66" t="s">
        <v>413</v>
      </c>
      <c r="D204" s="69">
        <v>0</v>
      </c>
      <c r="E204" s="69">
        <v>3</v>
      </c>
      <c r="F204" s="69">
        <v>0</v>
      </c>
      <c r="G204" s="69">
        <v>0</v>
      </c>
      <c r="H204" s="69">
        <v>0</v>
      </c>
    </row>
    <row r="205" spans="2:8" x14ac:dyDescent="0.25">
      <c r="B205" s="64" t="s">
        <v>200</v>
      </c>
      <c r="C205" s="66" t="s">
        <v>217</v>
      </c>
      <c r="D205" s="69">
        <v>1</v>
      </c>
      <c r="E205" s="69">
        <v>28</v>
      </c>
      <c r="F205" s="69">
        <v>36</v>
      </c>
      <c r="G205" s="69">
        <v>3</v>
      </c>
      <c r="H205" s="69">
        <v>3</v>
      </c>
    </row>
    <row r="206" spans="2:8" x14ac:dyDescent="0.25">
      <c r="B206" s="64" t="s">
        <v>200</v>
      </c>
      <c r="C206" s="66" t="s">
        <v>414</v>
      </c>
      <c r="D206" s="69">
        <v>0</v>
      </c>
      <c r="E206" s="69">
        <v>6</v>
      </c>
      <c r="F206" s="69">
        <v>0</v>
      </c>
      <c r="G206" s="69">
        <v>0</v>
      </c>
      <c r="H206" s="69">
        <v>0</v>
      </c>
    </row>
    <row r="207" spans="2:8" x14ac:dyDescent="0.25">
      <c r="B207" s="64" t="s">
        <v>200</v>
      </c>
      <c r="C207" s="66" t="s">
        <v>415</v>
      </c>
      <c r="D207" s="69">
        <v>0</v>
      </c>
      <c r="E207" s="69">
        <v>18</v>
      </c>
      <c r="F207" s="69">
        <v>0</v>
      </c>
      <c r="G207" s="69">
        <v>1</v>
      </c>
      <c r="H207" s="69">
        <v>1</v>
      </c>
    </row>
    <row r="208" spans="2:8" x14ac:dyDescent="0.25">
      <c r="B208" s="64" t="s">
        <v>200</v>
      </c>
      <c r="C208" s="66" t="s">
        <v>416</v>
      </c>
      <c r="D208" s="69">
        <v>1</v>
      </c>
      <c r="E208" s="69">
        <v>13</v>
      </c>
      <c r="F208" s="69">
        <v>0</v>
      </c>
      <c r="G208" s="69">
        <v>1</v>
      </c>
      <c r="H208" s="69">
        <v>1</v>
      </c>
    </row>
    <row r="209" spans="2:8" x14ac:dyDescent="0.25">
      <c r="B209" s="64" t="s">
        <v>200</v>
      </c>
      <c r="C209" s="66" t="s">
        <v>417</v>
      </c>
      <c r="D209" s="69">
        <v>1</v>
      </c>
      <c r="E209" s="69">
        <v>11</v>
      </c>
      <c r="F209" s="69">
        <v>0</v>
      </c>
      <c r="G209" s="69">
        <v>1</v>
      </c>
      <c r="H209" s="69">
        <v>1</v>
      </c>
    </row>
    <row r="210" spans="2:8" x14ac:dyDescent="0.25">
      <c r="B210" s="64" t="s">
        <v>200</v>
      </c>
      <c r="C210" s="66" t="s">
        <v>418</v>
      </c>
      <c r="D210" s="69">
        <v>0</v>
      </c>
      <c r="E210" s="69">
        <v>4</v>
      </c>
      <c r="F210" s="69">
        <v>0</v>
      </c>
      <c r="G210" s="69">
        <v>0</v>
      </c>
      <c r="H210" s="69">
        <v>0</v>
      </c>
    </row>
    <row r="211" spans="2:8" x14ac:dyDescent="0.25">
      <c r="B211" s="64" t="s">
        <v>200</v>
      </c>
      <c r="C211" s="66" t="s">
        <v>419</v>
      </c>
      <c r="D211" s="69">
        <v>1</v>
      </c>
      <c r="E211" s="69">
        <v>11</v>
      </c>
      <c r="F211" s="69">
        <v>0</v>
      </c>
      <c r="G211" s="69">
        <v>1</v>
      </c>
      <c r="H211" s="69">
        <v>1</v>
      </c>
    </row>
    <row r="212" spans="2:8" x14ac:dyDescent="0.25">
      <c r="B212" s="64" t="s">
        <v>200</v>
      </c>
      <c r="C212" s="66" t="s">
        <v>420</v>
      </c>
      <c r="D212" s="69">
        <v>0</v>
      </c>
      <c r="E212" s="69">
        <v>1</v>
      </c>
      <c r="F212" s="69">
        <v>0</v>
      </c>
      <c r="G212" s="69">
        <v>0</v>
      </c>
      <c r="H212" s="69">
        <v>0</v>
      </c>
    </row>
    <row r="213" spans="2:8" x14ac:dyDescent="0.25">
      <c r="B213" s="64" t="s">
        <v>200</v>
      </c>
      <c r="C213" s="66" t="s">
        <v>421</v>
      </c>
      <c r="D213" s="69">
        <v>0</v>
      </c>
      <c r="E213" s="69">
        <v>12</v>
      </c>
      <c r="F213" s="69">
        <v>0</v>
      </c>
      <c r="G213" s="69">
        <v>1</v>
      </c>
      <c r="H213" s="69">
        <v>1</v>
      </c>
    </row>
    <row r="214" spans="2:8" x14ac:dyDescent="0.25">
      <c r="B214" s="64" t="s">
        <v>200</v>
      </c>
      <c r="C214" s="66" t="s">
        <v>422</v>
      </c>
      <c r="D214" s="69">
        <v>1</v>
      </c>
      <c r="E214" s="69">
        <v>11</v>
      </c>
      <c r="F214" s="69">
        <v>0</v>
      </c>
      <c r="G214" s="69">
        <v>1</v>
      </c>
      <c r="H214" s="69">
        <v>1</v>
      </c>
    </row>
    <row r="215" spans="2:8" x14ac:dyDescent="0.25">
      <c r="B215" s="64" t="s">
        <v>200</v>
      </c>
      <c r="C215" s="66" t="s">
        <v>248</v>
      </c>
      <c r="D215" s="69">
        <v>0</v>
      </c>
      <c r="E215" s="69">
        <v>5</v>
      </c>
      <c r="F215" s="69">
        <v>0</v>
      </c>
      <c r="G215" s="69">
        <v>0</v>
      </c>
      <c r="H215" s="69">
        <v>0</v>
      </c>
    </row>
    <row r="216" spans="2:8" x14ac:dyDescent="0.25">
      <c r="B216" s="64" t="s">
        <v>200</v>
      </c>
      <c r="C216" s="66" t="s">
        <v>423</v>
      </c>
      <c r="D216" s="69">
        <v>0</v>
      </c>
      <c r="E216" s="69">
        <v>11</v>
      </c>
      <c r="F216" s="69">
        <v>11</v>
      </c>
      <c r="G216" s="69">
        <v>1</v>
      </c>
      <c r="H216" s="69">
        <v>1</v>
      </c>
    </row>
    <row r="217" spans="2:8" x14ac:dyDescent="0.25">
      <c r="B217" s="64" t="s">
        <v>200</v>
      </c>
      <c r="C217" s="66" t="s">
        <v>424</v>
      </c>
      <c r="D217" s="69">
        <v>0</v>
      </c>
      <c r="E217" s="69">
        <v>7</v>
      </c>
      <c r="F217" s="69">
        <v>0</v>
      </c>
      <c r="G217" s="69">
        <v>0</v>
      </c>
      <c r="H217" s="69">
        <v>0</v>
      </c>
    </row>
    <row r="218" spans="2:8" x14ac:dyDescent="0.25">
      <c r="B218" s="64" t="s">
        <v>200</v>
      </c>
      <c r="C218" s="66" t="s">
        <v>425</v>
      </c>
      <c r="D218" s="69">
        <v>1</v>
      </c>
      <c r="E218" s="69">
        <v>17</v>
      </c>
      <c r="F218" s="69">
        <v>0</v>
      </c>
      <c r="G218" s="69">
        <v>1</v>
      </c>
      <c r="H218" s="69">
        <v>1</v>
      </c>
    </row>
    <row r="219" spans="2:8" x14ac:dyDescent="0.25">
      <c r="B219" s="64" t="s">
        <v>200</v>
      </c>
      <c r="C219" s="66" t="s">
        <v>358</v>
      </c>
      <c r="D219" s="69">
        <v>0</v>
      </c>
      <c r="E219" s="69">
        <v>14</v>
      </c>
      <c r="F219" s="69">
        <v>0</v>
      </c>
      <c r="G219" s="69">
        <v>1</v>
      </c>
      <c r="H219" s="69">
        <v>1</v>
      </c>
    </row>
    <row r="220" spans="2:8" x14ac:dyDescent="0.25">
      <c r="B220" s="64" t="s">
        <v>200</v>
      </c>
      <c r="C220" s="66" t="s">
        <v>426</v>
      </c>
      <c r="D220" s="69">
        <v>0</v>
      </c>
      <c r="E220" s="69">
        <v>12</v>
      </c>
      <c r="F220" s="69">
        <v>0</v>
      </c>
      <c r="G220" s="69">
        <v>1</v>
      </c>
      <c r="H220" s="69">
        <v>1</v>
      </c>
    </row>
    <row r="221" spans="2:8" x14ac:dyDescent="0.25">
      <c r="B221" s="64" t="s">
        <v>200</v>
      </c>
      <c r="C221" s="66" t="s">
        <v>427</v>
      </c>
      <c r="D221" s="69">
        <v>0</v>
      </c>
      <c r="E221" s="69">
        <v>16</v>
      </c>
      <c r="F221" s="69">
        <v>13</v>
      </c>
      <c r="G221" s="69">
        <v>1</v>
      </c>
      <c r="H221" s="69">
        <v>1</v>
      </c>
    </row>
    <row r="222" spans="2:8" x14ac:dyDescent="0.25">
      <c r="B222" s="64" t="s">
        <v>200</v>
      </c>
      <c r="C222" s="66" t="s">
        <v>428</v>
      </c>
      <c r="D222" s="69">
        <v>0</v>
      </c>
      <c r="E222" s="69">
        <v>11</v>
      </c>
      <c r="F222" s="69">
        <v>0</v>
      </c>
      <c r="G222" s="69">
        <v>1</v>
      </c>
      <c r="H222" s="69">
        <v>1</v>
      </c>
    </row>
    <row r="223" spans="2:8" x14ac:dyDescent="0.25">
      <c r="B223" s="64" t="s">
        <v>200</v>
      </c>
      <c r="C223" s="66" t="s">
        <v>229</v>
      </c>
      <c r="D223" s="69">
        <v>0</v>
      </c>
      <c r="E223" s="69">
        <v>3</v>
      </c>
      <c r="F223" s="69">
        <v>0</v>
      </c>
      <c r="G223" s="69">
        <v>0</v>
      </c>
      <c r="H223" s="69">
        <v>0</v>
      </c>
    </row>
    <row r="224" spans="2:8" x14ac:dyDescent="0.25">
      <c r="B224" s="64" t="s">
        <v>200</v>
      </c>
      <c r="C224" s="66" t="s">
        <v>429</v>
      </c>
      <c r="D224" s="69">
        <v>0</v>
      </c>
      <c r="E224" s="69">
        <v>7</v>
      </c>
      <c r="F224" s="69">
        <v>0</v>
      </c>
      <c r="G224" s="69">
        <v>0</v>
      </c>
      <c r="H224" s="69">
        <v>0</v>
      </c>
    </row>
    <row r="225" spans="2:8" x14ac:dyDescent="0.25">
      <c r="B225" s="64" t="s">
        <v>200</v>
      </c>
      <c r="C225" s="66" t="s">
        <v>430</v>
      </c>
      <c r="D225" s="69">
        <v>0</v>
      </c>
      <c r="E225" s="69">
        <v>3</v>
      </c>
      <c r="F225" s="69">
        <v>0</v>
      </c>
      <c r="G225" s="69">
        <v>0</v>
      </c>
      <c r="H225" s="69">
        <v>0</v>
      </c>
    </row>
    <row r="226" spans="2:8" x14ac:dyDescent="0.25">
      <c r="B226" s="64" t="s">
        <v>200</v>
      </c>
      <c r="C226" s="66" t="s">
        <v>431</v>
      </c>
      <c r="D226" s="69">
        <v>1</v>
      </c>
      <c r="E226" s="69">
        <v>9</v>
      </c>
      <c r="F226" s="69">
        <v>0</v>
      </c>
      <c r="G226" s="69">
        <v>1</v>
      </c>
      <c r="H226" s="69">
        <v>1</v>
      </c>
    </row>
    <row r="227" spans="2:8" x14ac:dyDescent="0.25">
      <c r="B227" s="64" t="s">
        <v>200</v>
      </c>
      <c r="C227" s="66" t="s">
        <v>432</v>
      </c>
      <c r="D227" s="69">
        <v>0</v>
      </c>
      <c r="E227" s="69">
        <v>4</v>
      </c>
      <c r="F227" s="69">
        <v>0</v>
      </c>
      <c r="G227" s="69">
        <v>0</v>
      </c>
      <c r="H227" s="69">
        <v>0</v>
      </c>
    </row>
    <row r="228" spans="2:8" x14ac:dyDescent="0.25">
      <c r="B228" s="64" t="s">
        <v>200</v>
      </c>
      <c r="C228" s="66" t="s">
        <v>433</v>
      </c>
      <c r="D228" s="69">
        <v>1</v>
      </c>
      <c r="E228" s="69">
        <v>8</v>
      </c>
      <c r="F228" s="69">
        <v>0</v>
      </c>
      <c r="G228" s="69">
        <v>0</v>
      </c>
      <c r="H228" s="69">
        <v>0</v>
      </c>
    </row>
    <row r="229" spans="2:8" x14ac:dyDescent="0.25">
      <c r="B229" s="64" t="s">
        <v>200</v>
      </c>
      <c r="C229" s="66" t="s">
        <v>434</v>
      </c>
      <c r="D229" s="69">
        <v>1</v>
      </c>
      <c r="E229" s="69">
        <v>25</v>
      </c>
      <c r="F229" s="69">
        <v>0</v>
      </c>
      <c r="G229" s="69">
        <v>1</v>
      </c>
      <c r="H229" s="69">
        <v>1</v>
      </c>
    </row>
    <row r="230" spans="2:8" x14ac:dyDescent="0.25">
      <c r="B230" s="64" t="s">
        <v>200</v>
      </c>
      <c r="C230" s="66" t="s">
        <v>435</v>
      </c>
      <c r="D230" s="69">
        <v>0</v>
      </c>
      <c r="E230" s="69">
        <v>5</v>
      </c>
      <c r="F230" s="69">
        <v>0</v>
      </c>
      <c r="G230" s="69">
        <v>0</v>
      </c>
      <c r="H230" s="69">
        <v>0</v>
      </c>
    </row>
    <row r="231" spans="2:8" x14ac:dyDescent="0.25">
      <c r="B231" s="64" t="s">
        <v>200</v>
      </c>
      <c r="C231" s="66" t="s">
        <v>436</v>
      </c>
      <c r="D231" s="69">
        <v>0</v>
      </c>
      <c r="E231" s="69">
        <v>6</v>
      </c>
      <c r="F231" s="69">
        <v>0</v>
      </c>
      <c r="G231" s="69">
        <v>0</v>
      </c>
      <c r="H231" s="69">
        <v>0</v>
      </c>
    </row>
    <row r="232" spans="2:8" x14ac:dyDescent="0.25">
      <c r="B232" s="64" t="s">
        <v>200</v>
      </c>
      <c r="C232" s="66" t="s">
        <v>437</v>
      </c>
      <c r="D232" s="69">
        <v>1</v>
      </c>
      <c r="E232" s="69">
        <v>8</v>
      </c>
      <c r="F232" s="69">
        <v>0</v>
      </c>
      <c r="G232" s="69">
        <v>0</v>
      </c>
      <c r="H232" s="69">
        <v>0</v>
      </c>
    </row>
    <row r="233" spans="2:8" ht="30" x14ac:dyDescent="0.25">
      <c r="B233" s="64" t="s">
        <v>200</v>
      </c>
      <c r="C233" s="66" t="s">
        <v>438</v>
      </c>
      <c r="D233" s="69">
        <v>0</v>
      </c>
      <c r="E233" s="69">
        <v>14</v>
      </c>
      <c r="F233" s="69">
        <v>0</v>
      </c>
      <c r="G233" s="69">
        <v>1</v>
      </c>
      <c r="H233" s="69">
        <v>1</v>
      </c>
    </row>
    <row r="234" spans="2:8" x14ac:dyDescent="0.25">
      <c r="B234" s="64" t="s">
        <v>200</v>
      </c>
      <c r="C234" s="66" t="s">
        <v>439</v>
      </c>
      <c r="D234" s="69">
        <v>1</v>
      </c>
      <c r="E234" s="69">
        <v>9</v>
      </c>
      <c r="F234" s="69">
        <v>0</v>
      </c>
      <c r="G234" s="69">
        <v>0</v>
      </c>
      <c r="H234" s="69">
        <v>0</v>
      </c>
    </row>
    <row r="235" spans="2:8" x14ac:dyDescent="0.25">
      <c r="B235" s="64" t="s">
        <v>200</v>
      </c>
      <c r="C235" s="66" t="s">
        <v>440</v>
      </c>
      <c r="D235" s="69">
        <v>0</v>
      </c>
      <c r="E235" s="69">
        <v>2</v>
      </c>
      <c r="F235" s="69">
        <v>0</v>
      </c>
      <c r="G235" s="69">
        <v>0</v>
      </c>
      <c r="H235" s="69">
        <v>0</v>
      </c>
    </row>
    <row r="236" spans="2:8" x14ac:dyDescent="0.25">
      <c r="B236" s="64" t="s">
        <v>200</v>
      </c>
      <c r="C236" s="66" t="s">
        <v>441</v>
      </c>
      <c r="D236" s="69">
        <v>0</v>
      </c>
      <c r="E236" s="69">
        <v>9</v>
      </c>
      <c r="F236" s="69">
        <v>0</v>
      </c>
      <c r="G236" s="69">
        <v>0</v>
      </c>
      <c r="H236" s="69">
        <v>0</v>
      </c>
    </row>
    <row r="237" spans="2:8" x14ac:dyDescent="0.25">
      <c r="B237" s="64" t="s">
        <v>200</v>
      </c>
      <c r="C237" s="66" t="s">
        <v>218</v>
      </c>
      <c r="D237" s="69">
        <v>1</v>
      </c>
      <c r="E237" s="69">
        <v>16</v>
      </c>
      <c r="F237" s="69">
        <v>14</v>
      </c>
      <c r="G237" s="69">
        <v>1</v>
      </c>
      <c r="H237" s="69">
        <v>1</v>
      </c>
    </row>
    <row r="238" spans="2:8" x14ac:dyDescent="0.25">
      <c r="B238" s="64" t="s">
        <v>200</v>
      </c>
      <c r="C238" s="66" t="s">
        <v>442</v>
      </c>
      <c r="D238" s="69">
        <v>0</v>
      </c>
      <c r="E238" s="69">
        <v>0</v>
      </c>
      <c r="F238" s="69">
        <v>631</v>
      </c>
      <c r="G238" s="69">
        <v>25</v>
      </c>
      <c r="H238" s="69">
        <v>25</v>
      </c>
    </row>
    <row r="239" spans="2:8" x14ac:dyDescent="0.25">
      <c r="B239" s="64" t="s">
        <v>200</v>
      </c>
      <c r="C239" s="66" t="s">
        <v>443</v>
      </c>
      <c r="D239" s="69">
        <v>32</v>
      </c>
      <c r="E239" s="69">
        <v>450</v>
      </c>
      <c r="F239" s="69">
        <v>0</v>
      </c>
      <c r="G239" s="69">
        <v>22</v>
      </c>
      <c r="H239" s="69">
        <v>22</v>
      </c>
    </row>
    <row r="240" spans="2:8" x14ac:dyDescent="0.25">
      <c r="B240" s="64" t="s">
        <v>200</v>
      </c>
      <c r="C240" s="66" t="s">
        <v>444</v>
      </c>
      <c r="D240" s="69">
        <v>1</v>
      </c>
      <c r="E240" s="69">
        <v>15</v>
      </c>
      <c r="F240" s="69">
        <v>30</v>
      </c>
      <c r="G240" s="69">
        <v>2</v>
      </c>
      <c r="H240" s="69">
        <v>2</v>
      </c>
    </row>
    <row r="241" spans="2:8" x14ac:dyDescent="0.25">
      <c r="B241" s="64" t="s">
        <v>200</v>
      </c>
      <c r="C241" s="66" t="s">
        <v>445</v>
      </c>
      <c r="D241" s="69">
        <v>0</v>
      </c>
      <c r="E241" s="69">
        <v>15</v>
      </c>
      <c r="F241" s="69">
        <v>17</v>
      </c>
      <c r="G241" s="69">
        <v>1</v>
      </c>
      <c r="H241" s="69">
        <v>1</v>
      </c>
    </row>
    <row r="242" spans="2:8" x14ac:dyDescent="0.25">
      <c r="B242" s="64" t="s">
        <v>200</v>
      </c>
      <c r="C242" s="66" t="s">
        <v>446</v>
      </c>
      <c r="D242" s="69">
        <v>2</v>
      </c>
      <c r="E242" s="69">
        <v>36</v>
      </c>
      <c r="F242" s="69">
        <v>58</v>
      </c>
      <c r="G242" s="69">
        <v>4</v>
      </c>
      <c r="H242" s="69">
        <v>4</v>
      </c>
    </row>
    <row r="243" spans="2:8" x14ac:dyDescent="0.25">
      <c r="B243" s="64" t="s">
        <v>701</v>
      </c>
      <c r="C243" s="66" t="s">
        <v>447</v>
      </c>
      <c r="D243" s="69">
        <v>0</v>
      </c>
      <c r="E243" s="69">
        <v>9</v>
      </c>
      <c r="F243" s="69">
        <v>0</v>
      </c>
      <c r="G243" s="69">
        <v>0</v>
      </c>
      <c r="H243" s="69">
        <v>0</v>
      </c>
    </row>
    <row r="244" spans="2:8" x14ac:dyDescent="0.25">
      <c r="B244" s="64" t="s">
        <v>701</v>
      </c>
      <c r="C244" s="66" t="s">
        <v>448</v>
      </c>
      <c r="D244" s="69">
        <v>0</v>
      </c>
      <c r="E244" s="69">
        <v>20</v>
      </c>
      <c r="F244" s="69">
        <v>10</v>
      </c>
      <c r="G244" s="69">
        <v>1</v>
      </c>
      <c r="H244" s="69">
        <v>1</v>
      </c>
    </row>
    <row r="245" spans="2:8" x14ac:dyDescent="0.25">
      <c r="B245" s="64" t="s">
        <v>701</v>
      </c>
      <c r="C245" s="66" t="s">
        <v>449</v>
      </c>
      <c r="D245" s="69">
        <v>0</v>
      </c>
      <c r="E245" s="69">
        <v>5</v>
      </c>
      <c r="F245" s="69">
        <v>11</v>
      </c>
      <c r="G245" s="69">
        <v>1</v>
      </c>
      <c r="H245" s="69">
        <v>1</v>
      </c>
    </row>
    <row r="246" spans="2:8" x14ac:dyDescent="0.25">
      <c r="B246" s="64" t="s">
        <v>701</v>
      </c>
      <c r="C246" s="66" t="s">
        <v>219</v>
      </c>
      <c r="D246" s="69">
        <v>1</v>
      </c>
      <c r="E246" s="69">
        <v>16</v>
      </c>
      <c r="F246" s="69">
        <v>12</v>
      </c>
      <c r="G246" s="69">
        <v>1</v>
      </c>
      <c r="H246" s="69">
        <v>1</v>
      </c>
    </row>
    <row r="247" spans="2:8" x14ac:dyDescent="0.25">
      <c r="B247" s="64" t="s">
        <v>701</v>
      </c>
      <c r="C247" s="66" t="s">
        <v>450</v>
      </c>
      <c r="D247" s="69">
        <v>0</v>
      </c>
      <c r="E247" s="69">
        <v>4</v>
      </c>
      <c r="F247" s="69">
        <v>0</v>
      </c>
      <c r="G247" s="69">
        <v>0</v>
      </c>
      <c r="H247" s="69">
        <v>0</v>
      </c>
    </row>
    <row r="248" spans="2:8" x14ac:dyDescent="0.25">
      <c r="B248" s="64" t="s">
        <v>701</v>
      </c>
      <c r="C248" s="66" t="s">
        <v>451</v>
      </c>
      <c r="D248" s="69">
        <v>0</v>
      </c>
      <c r="E248" s="69">
        <v>12</v>
      </c>
      <c r="F248" s="69">
        <v>0</v>
      </c>
      <c r="G248" s="69">
        <v>1</v>
      </c>
      <c r="H248" s="69">
        <v>1</v>
      </c>
    </row>
    <row r="249" spans="2:8" x14ac:dyDescent="0.25">
      <c r="B249" s="64" t="s">
        <v>701</v>
      </c>
      <c r="C249" s="66" t="s">
        <v>452</v>
      </c>
      <c r="D249" s="69">
        <v>0</v>
      </c>
      <c r="E249" s="69">
        <v>9</v>
      </c>
      <c r="F249" s="69">
        <v>10</v>
      </c>
      <c r="G249" s="69">
        <v>1</v>
      </c>
      <c r="H249" s="69">
        <v>1</v>
      </c>
    </row>
    <row r="250" spans="2:8" x14ac:dyDescent="0.25">
      <c r="B250" s="64" t="s">
        <v>701</v>
      </c>
      <c r="C250" s="66" t="s">
        <v>453</v>
      </c>
      <c r="D250" s="69">
        <v>1</v>
      </c>
      <c r="E250" s="69">
        <v>18</v>
      </c>
      <c r="F250" s="69">
        <v>8</v>
      </c>
      <c r="G250" s="69">
        <v>1</v>
      </c>
      <c r="H250" s="69">
        <v>1</v>
      </c>
    </row>
    <row r="251" spans="2:8" x14ac:dyDescent="0.25">
      <c r="B251" s="64" t="s">
        <v>701</v>
      </c>
      <c r="C251" s="66" t="s">
        <v>454</v>
      </c>
      <c r="D251" s="69">
        <v>0</v>
      </c>
      <c r="E251" s="69">
        <v>2</v>
      </c>
      <c r="F251" s="69">
        <v>0</v>
      </c>
      <c r="G251" s="69">
        <v>0</v>
      </c>
      <c r="H251" s="69">
        <v>0</v>
      </c>
    </row>
    <row r="252" spans="2:8" x14ac:dyDescent="0.25">
      <c r="B252" s="64" t="s">
        <v>701</v>
      </c>
      <c r="C252" s="66" t="s">
        <v>455</v>
      </c>
      <c r="D252" s="69">
        <v>1</v>
      </c>
      <c r="E252" s="69">
        <v>18</v>
      </c>
      <c r="F252" s="69">
        <v>18</v>
      </c>
      <c r="G252" s="69">
        <v>2</v>
      </c>
      <c r="H252" s="69">
        <v>2</v>
      </c>
    </row>
    <row r="253" spans="2:8" x14ac:dyDescent="0.25">
      <c r="B253" s="64" t="s">
        <v>701</v>
      </c>
      <c r="C253" s="66" t="s">
        <v>344</v>
      </c>
      <c r="D253" s="69">
        <v>1</v>
      </c>
      <c r="E253" s="69">
        <v>14</v>
      </c>
      <c r="F253" s="69">
        <v>11</v>
      </c>
      <c r="G253" s="69">
        <v>1</v>
      </c>
      <c r="H253" s="69">
        <v>1</v>
      </c>
    </row>
    <row r="254" spans="2:8" x14ac:dyDescent="0.25">
      <c r="B254" s="64" t="s">
        <v>701</v>
      </c>
      <c r="C254" s="66" t="s">
        <v>329</v>
      </c>
      <c r="D254" s="69">
        <v>1</v>
      </c>
      <c r="E254" s="69">
        <v>6</v>
      </c>
      <c r="F254" s="69">
        <v>0</v>
      </c>
      <c r="G254" s="69">
        <v>0</v>
      </c>
      <c r="H254" s="69">
        <v>0</v>
      </c>
    </row>
    <row r="255" spans="2:8" x14ac:dyDescent="0.25">
      <c r="B255" s="64" t="s">
        <v>701</v>
      </c>
      <c r="C255" s="66" t="s">
        <v>456</v>
      </c>
      <c r="D255" s="69">
        <v>0</v>
      </c>
      <c r="E255" s="69">
        <v>15</v>
      </c>
      <c r="F255" s="69">
        <v>0</v>
      </c>
      <c r="G255" s="69">
        <v>1</v>
      </c>
      <c r="H255" s="69">
        <v>1</v>
      </c>
    </row>
    <row r="256" spans="2:8" x14ac:dyDescent="0.25">
      <c r="B256" s="64" t="s">
        <v>701</v>
      </c>
      <c r="C256" s="66" t="s">
        <v>457</v>
      </c>
      <c r="D256" s="69">
        <v>0</v>
      </c>
      <c r="E256" s="69">
        <v>6</v>
      </c>
      <c r="F256" s="69">
        <v>0</v>
      </c>
      <c r="G256" s="69">
        <v>0</v>
      </c>
      <c r="H256" s="69">
        <v>0</v>
      </c>
    </row>
    <row r="257" spans="2:8" x14ac:dyDescent="0.25">
      <c r="B257" s="64" t="s">
        <v>701</v>
      </c>
      <c r="C257" s="66" t="s">
        <v>458</v>
      </c>
      <c r="D257" s="69">
        <v>1</v>
      </c>
      <c r="E257" s="69">
        <v>11</v>
      </c>
      <c r="F257" s="69">
        <v>7</v>
      </c>
      <c r="G257" s="69">
        <v>1</v>
      </c>
      <c r="H257" s="69">
        <v>1</v>
      </c>
    </row>
    <row r="258" spans="2:8" x14ac:dyDescent="0.25">
      <c r="B258" s="64" t="s">
        <v>701</v>
      </c>
      <c r="C258" s="66" t="s">
        <v>459</v>
      </c>
      <c r="D258" s="69">
        <v>0</v>
      </c>
      <c r="E258" s="69">
        <v>11</v>
      </c>
      <c r="F258" s="69">
        <v>12</v>
      </c>
      <c r="G258" s="69">
        <v>1</v>
      </c>
      <c r="H258" s="69">
        <v>1</v>
      </c>
    </row>
    <row r="259" spans="2:8" x14ac:dyDescent="0.25">
      <c r="B259" s="64" t="s">
        <v>701</v>
      </c>
      <c r="C259" s="66" t="s">
        <v>460</v>
      </c>
      <c r="D259" s="69">
        <v>0</v>
      </c>
      <c r="E259" s="69">
        <v>13</v>
      </c>
      <c r="F259" s="69">
        <v>15</v>
      </c>
      <c r="G259" s="69">
        <v>1</v>
      </c>
      <c r="H259" s="69">
        <v>1</v>
      </c>
    </row>
    <row r="260" spans="2:8" x14ac:dyDescent="0.25">
      <c r="B260" s="64" t="s">
        <v>701</v>
      </c>
      <c r="C260" s="66" t="s">
        <v>461</v>
      </c>
      <c r="D260" s="69">
        <v>0</v>
      </c>
      <c r="E260" s="69">
        <v>27</v>
      </c>
      <c r="F260" s="69">
        <v>16</v>
      </c>
      <c r="G260" s="69">
        <v>2</v>
      </c>
      <c r="H260" s="69">
        <v>2</v>
      </c>
    </row>
    <row r="261" spans="2:8" x14ac:dyDescent="0.25">
      <c r="B261" s="64" t="s">
        <v>701</v>
      </c>
      <c r="C261" s="66" t="s">
        <v>462</v>
      </c>
      <c r="D261" s="69">
        <v>0</v>
      </c>
      <c r="E261" s="69">
        <v>21</v>
      </c>
      <c r="F261" s="69">
        <v>0</v>
      </c>
      <c r="G261" s="69">
        <v>1</v>
      </c>
      <c r="H261" s="69">
        <v>1</v>
      </c>
    </row>
    <row r="262" spans="2:8" x14ac:dyDescent="0.25">
      <c r="B262" s="64" t="s">
        <v>701</v>
      </c>
      <c r="C262" s="66" t="s">
        <v>463</v>
      </c>
      <c r="D262" s="69">
        <v>1</v>
      </c>
      <c r="E262" s="69">
        <v>18</v>
      </c>
      <c r="F262" s="69">
        <v>16</v>
      </c>
      <c r="G262" s="69">
        <v>1</v>
      </c>
      <c r="H262" s="69">
        <v>1</v>
      </c>
    </row>
    <row r="263" spans="2:8" x14ac:dyDescent="0.25">
      <c r="B263" s="64" t="s">
        <v>701</v>
      </c>
      <c r="C263" s="66" t="s">
        <v>464</v>
      </c>
      <c r="D263" s="69">
        <v>0</v>
      </c>
      <c r="E263" s="69">
        <v>16</v>
      </c>
      <c r="F263" s="69">
        <v>10</v>
      </c>
      <c r="G263" s="69">
        <v>1</v>
      </c>
      <c r="H263" s="69">
        <v>1</v>
      </c>
    </row>
    <row r="264" spans="2:8" x14ac:dyDescent="0.25">
      <c r="B264" s="64" t="s">
        <v>701</v>
      </c>
      <c r="C264" s="66" t="s">
        <v>465</v>
      </c>
      <c r="D264" s="69">
        <v>0</v>
      </c>
      <c r="E264" s="69">
        <v>6</v>
      </c>
      <c r="F264" s="69">
        <v>0</v>
      </c>
      <c r="G264" s="69">
        <v>0</v>
      </c>
      <c r="H264" s="69">
        <v>0</v>
      </c>
    </row>
    <row r="265" spans="2:8" x14ac:dyDescent="0.25">
      <c r="B265" s="64" t="s">
        <v>701</v>
      </c>
      <c r="C265" s="66" t="s">
        <v>220</v>
      </c>
      <c r="D265" s="69">
        <v>1</v>
      </c>
      <c r="E265" s="69">
        <v>17</v>
      </c>
      <c r="F265" s="69">
        <v>16</v>
      </c>
      <c r="G265" s="69">
        <v>1</v>
      </c>
      <c r="H265" s="69">
        <v>1</v>
      </c>
    </row>
    <row r="266" spans="2:8" x14ac:dyDescent="0.25">
      <c r="B266" s="64" t="s">
        <v>701</v>
      </c>
      <c r="C266" s="66" t="s">
        <v>466</v>
      </c>
      <c r="D266" s="69">
        <v>0</v>
      </c>
      <c r="E266" s="69">
        <v>6</v>
      </c>
      <c r="F266" s="69">
        <v>0</v>
      </c>
      <c r="G266" s="69">
        <v>0</v>
      </c>
      <c r="H266" s="69">
        <v>0</v>
      </c>
    </row>
    <row r="267" spans="2:8" x14ac:dyDescent="0.25">
      <c r="B267" s="64" t="s">
        <v>701</v>
      </c>
      <c r="C267" s="66" t="s">
        <v>467</v>
      </c>
      <c r="D267" s="69">
        <v>2</v>
      </c>
      <c r="E267" s="69">
        <v>27</v>
      </c>
      <c r="F267" s="69">
        <v>75</v>
      </c>
      <c r="G267" s="69">
        <v>4</v>
      </c>
      <c r="H267" s="69">
        <v>4</v>
      </c>
    </row>
    <row r="268" spans="2:8" x14ac:dyDescent="0.25">
      <c r="B268" s="64" t="s">
        <v>701</v>
      </c>
      <c r="C268" s="66" t="s">
        <v>317</v>
      </c>
      <c r="D268" s="69">
        <v>0</v>
      </c>
      <c r="E268" s="69">
        <v>8</v>
      </c>
      <c r="F268" s="69">
        <v>24</v>
      </c>
      <c r="G268" s="69">
        <v>1</v>
      </c>
      <c r="H268" s="69">
        <v>1</v>
      </c>
    </row>
    <row r="269" spans="2:8" x14ac:dyDescent="0.25">
      <c r="B269" s="64" t="s">
        <v>701</v>
      </c>
      <c r="C269" s="66" t="s">
        <v>468</v>
      </c>
      <c r="D269" s="69">
        <v>0</v>
      </c>
      <c r="E269" s="69">
        <v>9</v>
      </c>
      <c r="F269" s="69">
        <v>0</v>
      </c>
      <c r="G269" s="69">
        <v>0</v>
      </c>
      <c r="H269" s="69">
        <v>0</v>
      </c>
    </row>
    <row r="270" spans="2:8" x14ac:dyDescent="0.25">
      <c r="B270" s="64" t="s">
        <v>701</v>
      </c>
      <c r="C270" s="66" t="s">
        <v>469</v>
      </c>
      <c r="D270" s="69">
        <v>0</v>
      </c>
      <c r="E270" s="69">
        <v>14</v>
      </c>
      <c r="F270" s="69">
        <v>18</v>
      </c>
      <c r="G270" s="69">
        <v>1</v>
      </c>
      <c r="H270" s="69">
        <v>1</v>
      </c>
    </row>
    <row r="271" spans="2:8" x14ac:dyDescent="0.25">
      <c r="B271" s="64" t="s">
        <v>701</v>
      </c>
      <c r="C271" s="66" t="s">
        <v>470</v>
      </c>
      <c r="D271" s="69">
        <v>0</v>
      </c>
      <c r="E271" s="69">
        <v>9</v>
      </c>
      <c r="F271" s="69">
        <v>0</v>
      </c>
      <c r="G271" s="69">
        <v>0</v>
      </c>
      <c r="H271" s="69">
        <v>0</v>
      </c>
    </row>
    <row r="272" spans="2:8" x14ac:dyDescent="0.25">
      <c r="B272" s="64" t="s">
        <v>701</v>
      </c>
      <c r="C272" s="66" t="s">
        <v>471</v>
      </c>
      <c r="D272" s="69">
        <v>1</v>
      </c>
      <c r="E272" s="69">
        <v>5</v>
      </c>
      <c r="F272" s="69">
        <v>0</v>
      </c>
      <c r="G272" s="69">
        <v>0</v>
      </c>
      <c r="H272" s="69">
        <v>0</v>
      </c>
    </row>
    <row r="273" spans="2:8" x14ac:dyDescent="0.25">
      <c r="B273" s="64" t="s">
        <v>701</v>
      </c>
      <c r="C273" s="66" t="s">
        <v>472</v>
      </c>
      <c r="D273" s="69">
        <v>1</v>
      </c>
      <c r="E273" s="69">
        <v>3</v>
      </c>
      <c r="F273" s="69">
        <v>0</v>
      </c>
      <c r="G273" s="69">
        <v>0</v>
      </c>
      <c r="H273" s="69">
        <v>0</v>
      </c>
    </row>
    <row r="274" spans="2:8" x14ac:dyDescent="0.25">
      <c r="B274" s="64" t="s">
        <v>701</v>
      </c>
      <c r="C274" s="66" t="s">
        <v>473</v>
      </c>
      <c r="D274" s="69">
        <v>0</v>
      </c>
      <c r="E274" s="69">
        <v>10</v>
      </c>
      <c r="F274" s="69">
        <v>0</v>
      </c>
      <c r="G274" s="69">
        <v>0</v>
      </c>
      <c r="H274" s="69">
        <v>0</v>
      </c>
    </row>
    <row r="275" spans="2:8" x14ac:dyDescent="0.25">
      <c r="B275" s="64" t="s">
        <v>701</v>
      </c>
      <c r="C275" s="66" t="s">
        <v>474</v>
      </c>
      <c r="D275" s="69">
        <v>1</v>
      </c>
      <c r="E275" s="69">
        <v>12</v>
      </c>
      <c r="F275" s="69">
        <v>22</v>
      </c>
      <c r="G275" s="69">
        <v>1</v>
      </c>
      <c r="H275" s="69">
        <v>1</v>
      </c>
    </row>
    <row r="276" spans="2:8" x14ac:dyDescent="0.25">
      <c r="B276" s="64" t="s">
        <v>701</v>
      </c>
      <c r="C276" s="66" t="s">
        <v>221</v>
      </c>
      <c r="D276" s="69">
        <v>13</v>
      </c>
      <c r="E276" s="69">
        <v>219</v>
      </c>
      <c r="F276" s="69">
        <v>247</v>
      </c>
      <c r="G276" s="69">
        <v>20</v>
      </c>
      <c r="H276" s="69">
        <v>20</v>
      </c>
    </row>
    <row r="277" spans="2:8" x14ac:dyDescent="0.25">
      <c r="B277" s="64" t="s">
        <v>701</v>
      </c>
      <c r="C277" s="66" t="s">
        <v>475</v>
      </c>
      <c r="D277" s="69">
        <v>1</v>
      </c>
      <c r="E277" s="69">
        <v>13</v>
      </c>
      <c r="F277" s="69">
        <v>96</v>
      </c>
      <c r="G277" s="69">
        <v>5</v>
      </c>
      <c r="H277" s="69">
        <v>5</v>
      </c>
    </row>
    <row r="278" spans="2:8" x14ac:dyDescent="0.25">
      <c r="B278" s="64" t="s">
        <v>701</v>
      </c>
      <c r="C278" s="66" t="s">
        <v>476</v>
      </c>
      <c r="D278" s="69">
        <v>1</v>
      </c>
      <c r="E278" s="69">
        <v>12</v>
      </c>
      <c r="F278" s="69">
        <v>16</v>
      </c>
      <c r="G278" s="69">
        <v>1</v>
      </c>
      <c r="H278" s="69">
        <v>1</v>
      </c>
    </row>
    <row r="279" spans="2:8" x14ac:dyDescent="0.25">
      <c r="B279" s="64" t="s">
        <v>701</v>
      </c>
      <c r="C279" s="66" t="s">
        <v>336</v>
      </c>
      <c r="D279" s="69">
        <v>1</v>
      </c>
      <c r="E279" s="69">
        <v>6</v>
      </c>
      <c r="F279" s="69">
        <v>0</v>
      </c>
      <c r="G279" s="69">
        <v>0</v>
      </c>
      <c r="H279" s="69">
        <v>0</v>
      </c>
    </row>
    <row r="280" spans="2:8" x14ac:dyDescent="0.25">
      <c r="B280" s="64" t="s">
        <v>701</v>
      </c>
      <c r="C280" s="66" t="s">
        <v>477</v>
      </c>
      <c r="D280" s="69">
        <v>0</v>
      </c>
      <c r="E280" s="69">
        <v>8</v>
      </c>
      <c r="F280" s="69">
        <v>3</v>
      </c>
      <c r="G280" s="69">
        <v>0</v>
      </c>
      <c r="H280" s="69">
        <v>0</v>
      </c>
    </row>
    <row r="281" spans="2:8" x14ac:dyDescent="0.25">
      <c r="B281" s="64" t="s">
        <v>701</v>
      </c>
      <c r="C281" s="66" t="s">
        <v>478</v>
      </c>
      <c r="D281" s="69">
        <v>1</v>
      </c>
      <c r="E281" s="69">
        <v>7</v>
      </c>
      <c r="F281" s="69">
        <v>0</v>
      </c>
      <c r="G281" s="69">
        <v>0</v>
      </c>
      <c r="H281" s="69">
        <v>0</v>
      </c>
    </row>
    <row r="282" spans="2:8" x14ac:dyDescent="0.25">
      <c r="B282" s="64" t="s">
        <v>701</v>
      </c>
      <c r="C282" s="66" t="s">
        <v>479</v>
      </c>
      <c r="D282" s="69">
        <v>0</v>
      </c>
      <c r="E282" s="69">
        <v>7</v>
      </c>
      <c r="F282" s="69">
        <v>0</v>
      </c>
      <c r="G282" s="69">
        <v>0</v>
      </c>
      <c r="H282" s="69">
        <v>0</v>
      </c>
    </row>
    <row r="283" spans="2:8" x14ac:dyDescent="0.25">
      <c r="B283" s="64" t="s">
        <v>701</v>
      </c>
      <c r="C283" s="66" t="s">
        <v>480</v>
      </c>
      <c r="D283" s="69">
        <v>1</v>
      </c>
      <c r="E283" s="69">
        <v>9</v>
      </c>
      <c r="F283" s="69">
        <v>0</v>
      </c>
      <c r="G283" s="69">
        <v>0</v>
      </c>
      <c r="H283" s="69">
        <v>0</v>
      </c>
    </row>
    <row r="284" spans="2:8" x14ac:dyDescent="0.25">
      <c r="B284" s="64" t="s">
        <v>701</v>
      </c>
      <c r="C284" s="66" t="s">
        <v>481</v>
      </c>
      <c r="D284" s="69">
        <v>1</v>
      </c>
      <c r="E284" s="69">
        <v>4</v>
      </c>
      <c r="F284" s="69">
        <v>0</v>
      </c>
      <c r="G284" s="69">
        <v>0</v>
      </c>
      <c r="H284" s="69">
        <v>0</v>
      </c>
    </row>
    <row r="285" spans="2:8" x14ac:dyDescent="0.25">
      <c r="B285" s="64" t="s">
        <v>701</v>
      </c>
      <c r="C285" s="66" t="s">
        <v>482</v>
      </c>
      <c r="D285" s="69">
        <v>0</v>
      </c>
      <c r="E285" s="69">
        <v>6</v>
      </c>
      <c r="F285" s="69">
        <v>0</v>
      </c>
      <c r="G285" s="69">
        <v>0</v>
      </c>
      <c r="H285" s="69">
        <v>0</v>
      </c>
    </row>
    <row r="286" spans="2:8" x14ac:dyDescent="0.25">
      <c r="B286" s="64" t="s">
        <v>701</v>
      </c>
      <c r="C286" s="66" t="s">
        <v>483</v>
      </c>
      <c r="D286" s="69">
        <v>0</v>
      </c>
      <c r="E286" s="69">
        <v>10</v>
      </c>
      <c r="F286" s="69">
        <v>23</v>
      </c>
      <c r="G286" s="69">
        <v>1</v>
      </c>
      <c r="H286" s="69">
        <v>1</v>
      </c>
    </row>
    <row r="287" spans="2:8" x14ac:dyDescent="0.25">
      <c r="B287" s="64" t="s">
        <v>701</v>
      </c>
      <c r="C287" s="66" t="s">
        <v>222</v>
      </c>
      <c r="D287" s="69">
        <v>5</v>
      </c>
      <c r="E287" s="69">
        <v>72</v>
      </c>
      <c r="F287" s="69">
        <v>120</v>
      </c>
      <c r="G287" s="69">
        <v>8</v>
      </c>
      <c r="H287" s="69">
        <v>8</v>
      </c>
    </row>
    <row r="288" spans="2:8" ht="30" x14ac:dyDescent="0.25">
      <c r="B288" s="64" t="s">
        <v>201</v>
      </c>
      <c r="C288" s="66" t="s">
        <v>484</v>
      </c>
      <c r="D288" s="69">
        <v>1</v>
      </c>
      <c r="E288" s="69">
        <v>15</v>
      </c>
      <c r="F288" s="69">
        <v>0</v>
      </c>
      <c r="G288" s="69">
        <v>1</v>
      </c>
      <c r="H288" s="69">
        <v>1</v>
      </c>
    </row>
    <row r="289" spans="2:8" ht="30" x14ac:dyDescent="0.25">
      <c r="B289" s="64" t="s">
        <v>201</v>
      </c>
      <c r="C289" s="66" t="s">
        <v>485</v>
      </c>
      <c r="D289" s="69">
        <v>1</v>
      </c>
      <c r="E289" s="69">
        <v>10</v>
      </c>
      <c r="F289" s="69">
        <v>20</v>
      </c>
      <c r="G289" s="69">
        <v>1</v>
      </c>
      <c r="H289" s="69">
        <v>1</v>
      </c>
    </row>
    <row r="290" spans="2:8" ht="30" x14ac:dyDescent="0.25">
      <c r="B290" s="64" t="s">
        <v>201</v>
      </c>
      <c r="C290" s="66" t="s">
        <v>479</v>
      </c>
      <c r="D290" s="69">
        <v>1</v>
      </c>
      <c r="E290" s="69">
        <v>17</v>
      </c>
      <c r="F290" s="69">
        <v>0</v>
      </c>
      <c r="G290" s="69">
        <v>1</v>
      </c>
      <c r="H290" s="69">
        <v>1</v>
      </c>
    </row>
    <row r="291" spans="2:8" ht="30" x14ac:dyDescent="0.25">
      <c r="B291" s="64" t="s">
        <v>201</v>
      </c>
      <c r="C291" s="66" t="s">
        <v>486</v>
      </c>
      <c r="D291" s="69">
        <v>1</v>
      </c>
      <c r="E291" s="69">
        <v>5</v>
      </c>
      <c r="F291" s="69">
        <v>0</v>
      </c>
      <c r="G291" s="69">
        <v>0</v>
      </c>
      <c r="H291" s="69">
        <v>0</v>
      </c>
    </row>
    <row r="292" spans="2:8" ht="30" x14ac:dyDescent="0.25">
      <c r="B292" s="64" t="s">
        <v>201</v>
      </c>
      <c r="C292" s="66" t="s">
        <v>364</v>
      </c>
      <c r="D292" s="69">
        <v>1</v>
      </c>
      <c r="E292" s="69">
        <v>12</v>
      </c>
      <c r="F292" s="69">
        <v>0</v>
      </c>
      <c r="G292" s="69">
        <v>1</v>
      </c>
      <c r="H292" s="69">
        <v>1</v>
      </c>
    </row>
    <row r="293" spans="2:8" ht="30" x14ac:dyDescent="0.25">
      <c r="B293" s="64" t="s">
        <v>201</v>
      </c>
      <c r="C293" s="66" t="s">
        <v>487</v>
      </c>
      <c r="D293" s="69">
        <v>2</v>
      </c>
      <c r="E293" s="69">
        <v>18</v>
      </c>
      <c r="F293" s="69">
        <v>0</v>
      </c>
      <c r="G293" s="69">
        <v>1</v>
      </c>
      <c r="H293" s="69">
        <v>1</v>
      </c>
    </row>
    <row r="294" spans="2:8" ht="30" x14ac:dyDescent="0.25">
      <c r="B294" s="64" t="s">
        <v>201</v>
      </c>
      <c r="C294" s="66" t="s">
        <v>488</v>
      </c>
      <c r="D294" s="69">
        <v>2</v>
      </c>
      <c r="E294" s="69">
        <v>9</v>
      </c>
      <c r="F294" s="69">
        <v>0</v>
      </c>
      <c r="G294" s="69">
        <v>1</v>
      </c>
      <c r="H294" s="69">
        <v>1</v>
      </c>
    </row>
    <row r="295" spans="2:8" ht="30" x14ac:dyDescent="0.25">
      <c r="B295" s="64" t="s">
        <v>201</v>
      </c>
      <c r="C295" s="66" t="s">
        <v>489</v>
      </c>
      <c r="D295" s="69">
        <v>0</v>
      </c>
      <c r="E295" s="69">
        <v>9</v>
      </c>
      <c r="F295" s="69">
        <v>0</v>
      </c>
      <c r="G295" s="69">
        <v>0</v>
      </c>
      <c r="H295" s="69">
        <v>0</v>
      </c>
    </row>
    <row r="296" spans="2:8" ht="30" x14ac:dyDescent="0.25">
      <c r="B296" s="64" t="s">
        <v>201</v>
      </c>
      <c r="C296" s="66" t="s">
        <v>490</v>
      </c>
      <c r="D296" s="69">
        <v>1</v>
      </c>
      <c r="E296" s="69">
        <v>20</v>
      </c>
      <c r="F296" s="69">
        <v>0</v>
      </c>
      <c r="G296" s="69">
        <v>1</v>
      </c>
      <c r="H296" s="69">
        <v>1</v>
      </c>
    </row>
    <row r="297" spans="2:8" ht="30" x14ac:dyDescent="0.25">
      <c r="B297" s="64" t="s">
        <v>201</v>
      </c>
      <c r="C297" s="66" t="s">
        <v>491</v>
      </c>
      <c r="D297" s="69">
        <v>1</v>
      </c>
      <c r="E297" s="69">
        <v>23</v>
      </c>
      <c r="F297" s="69">
        <v>0</v>
      </c>
      <c r="G297" s="69">
        <v>1</v>
      </c>
      <c r="H297" s="69">
        <v>1</v>
      </c>
    </row>
    <row r="298" spans="2:8" ht="30" x14ac:dyDescent="0.25">
      <c r="B298" s="64" t="s">
        <v>201</v>
      </c>
      <c r="C298" s="66" t="s">
        <v>492</v>
      </c>
      <c r="D298" s="69">
        <v>0</v>
      </c>
      <c r="E298" s="69">
        <v>6</v>
      </c>
      <c r="F298" s="69">
        <v>17</v>
      </c>
      <c r="G298" s="69">
        <v>1</v>
      </c>
      <c r="H298" s="69">
        <v>1</v>
      </c>
    </row>
    <row r="299" spans="2:8" ht="30" x14ac:dyDescent="0.25">
      <c r="B299" s="64" t="s">
        <v>201</v>
      </c>
      <c r="C299" s="66" t="s">
        <v>493</v>
      </c>
      <c r="D299" s="69">
        <v>0</v>
      </c>
      <c r="E299" s="69">
        <v>3</v>
      </c>
      <c r="F299" s="69">
        <v>0</v>
      </c>
      <c r="G299" s="69">
        <v>0</v>
      </c>
      <c r="H299" s="69">
        <v>0</v>
      </c>
    </row>
    <row r="300" spans="2:8" ht="30" x14ac:dyDescent="0.25">
      <c r="B300" s="64" t="s">
        <v>201</v>
      </c>
      <c r="C300" s="66" t="s">
        <v>223</v>
      </c>
      <c r="D300" s="69">
        <v>1</v>
      </c>
      <c r="E300" s="69">
        <v>36</v>
      </c>
      <c r="F300" s="69">
        <v>53</v>
      </c>
      <c r="G300" s="69">
        <v>4</v>
      </c>
      <c r="H300" s="69">
        <v>4</v>
      </c>
    </row>
    <row r="301" spans="2:8" ht="30" x14ac:dyDescent="0.25">
      <c r="B301" s="64" t="s">
        <v>201</v>
      </c>
      <c r="C301" s="66" t="s">
        <v>494</v>
      </c>
      <c r="D301" s="69">
        <v>1</v>
      </c>
      <c r="E301" s="69">
        <v>12</v>
      </c>
      <c r="F301" s="69">
        <v>0</v>
      </c>
      <c r="G301" s="69">
        <v>1</v>
      </c>
      <c r="H301" s="69">
        <v>1</v>
      </c>
    </row>
    <row r="302" spans="2:8" ht="30" x14ac:dyDescent="0.25">
      <c r="B302" s="64" t="s">
        <v>201</v>
      </c>
      <c r="C302" s="66" t="s">
        <v>495</v>
      </c>
      <c r="D302" s="69">
        <v>0</v>
      </c>
      <c r="E302" s="69">
        <v>3</v>
      </c>
      <c r="F302" s="69">
        <v>0</v>
      </c>
      <c r="G302" s="69">
        <v>0</v>
      </c>
      <c r="H302" s="69">
        <v>0</v>
      </c>
    </row>
    <row r="303" spans="2:8" ht="30" x14ac:dyDescent="0.25">
      <c r="B303" s="64" t="s">
        <v>201</v>
      </c>
      <c r="C303" s="66" t="s">
        <v>496</v>
      </c>
      <c r="D303" s="69">
        <v>41</v>
      </c>
      <c r="E303" s="69">
        <v>183</v>
      </c>
      <c r="F303" s="69">
        <v>0</v>
      </c>
      <c r="G303" s="69">
        <v>12</v>
      </c>
      <c r="H303" s="69">
        <v>12</v>
      </c>
    </row>
    <row r="304" spans="2:8" ht="30" x14ac:dyDescent="0.25">
      <c r="B304" s="64" t="s">
        <v>201</v>
      </c>
      <c r="C304" s="66" t="s">
        <v>497</v>
      </c>
      <c r="D304" s="69">
        <v>0</v>
      </c>
      <c r="E304" s="69">
        <v>315</v>
      </c>
      <c r="F304" s="69">
        <v>0</v>
      </c>
      <c r="G304" s="69">
        <v>13</v>
      </c>
      <c r="H304" s="69">
        <v>13</v>
      </c>
    </row>
    <row r="305" spans="2:8" ht="30" x14ac:dyDescent="0.25">
      <c r="B305" s="64" t="s">
        <v>201</v>
      </c>
      <c r="C305" s="66" t="s">
        <v>498</v>
      </c>
      <c r="D305" s="69">
        <v>0</v>
      </c>
      <c r="E305" s="69">
        <v>17</v>
      </c>
      <c r="F305" s="69">
        <v>0</v>
      </c>
      <c r="G305" s="69">
        <v>1</v>
      </c>
      <c r="H305" s="69">
        <v>1</v>
      </c>
    </row>
    <row r="306" spans="2:8" ht="30" x14ac:dyDescent="0.25">
      <c r="B306" s="64" t="s">
        <v>201</v>
      </c>
      <c r="C306" s="66" t="s">
        <v>499</v>
      </c>
      <c r="D306" s="69">
        <v>0</v>
      </c>
      <c r="E306" s="69">
        <v>123</v>
      </c>
      <c r="F306" s="69">
        <v>660</v>
      </c>
      <c r="G306" s="69">
        <v>31</v>
      </c>
      <c r="H306" s="69">
        <v>31</v>
      </c>
    </row>
    <row r="307" spans="2:8" ht="30" x14ac:dyDescent="0.25">
      <c r="B307" s="64" t="s">
        <v>201</v>
      </c>
      <c r="C307" s="66" t="s">
        <v>500</v>
      </c>
      <c r="D307" s="69">
        <v>0</v>
      </c>
      <c r="E307" s="69">
        <v>8</v>
      </c>
      <c r="F307" s="69">
        <v>0</v>
      </c>
      <c r="G307" s="69">
        <v>0</v>
      </c>
      <c r="H307" s="69">
        <v>0</v>
      </c>
    </row>
    <row r="308" spans="2:8" ht="30" x14ac:dyDescent="0.25">
      <c r="B308" s="64" t="s">
        <v>201</v>
      </c>
      <c r="C308" s="66" t="s">
        <v>359</v>
      </c>
      <c r="D308" s="69">
        <v>1</v>
      </c>
      <c r="E308" s="69">
        <v>17</v>
      </c>
      <c r="F308" s="69">
        <v>30</v>
      </c>
      <c r="G308" s="69">
        <v>2</v>
      </c>
      <c r="H308" s="69">
        <v>2</v>
      </c>
    </row>
    <row r="309" spans="2:8" ht="30" x14ac:dyDescent="0.25">
      <c r="B309" s="64" t="s">
        <v>201</v>
      </c>
      <c r="C309" s="66" t="s">
        <v>501</v>
      </c>
      <c r="D309" s="69">
        <v>2</v>
      </c>
      <c r="E309" s="69">
        <v>25</v>
      </c>
      <c r="F309" s="69">
        <v>14</v>
      </c>
      <c r="G309" s="69">
        <v>2</v>
      </c>
      <c r="H309" s="69">
        <v>2</v>
      </c>
    </row>
    <row r="310" spans="2:8" ht="30" x14ac:dyDescent="0.25">
      <c r="B310" s="64" t="s">
        <v>201</v>
      </c>
      <c r="C310" s="66" t="s">
        <v>300</v>
      </c>
      <c r="D310" s="69">
        <v>0</v>
      </c>
      <c r="E310" s="69">
        <v>5</v>
      </c>
      <c r="F310" s="69">
        <v>0</v>
      </c>
      <c r="G310" s="69">
        <v>0</v>
      </c>
      <c r="H310" s="69">
        <v>0</v>
      </c>
    </row>
    <row r="311" spans="2:8" ht="30" x14ac:dyDescent="0.25">
      <c r="B311" s="64" t="s">
        <v>201</v>
      </c>
      <c r="C311" s="66" t="s">
        <v>502</v>
      </c>
      <c r="D311" s="69">
        <v>1</v>
      </c>
      <c r="E311" s="69">
        <v>11</v>
      </c>
      <c r="F311" s="69">
        <v>9</v>
      </c>
      <c r="G311" s="69">
        <v>1</v>
      </c>
      <c r="H311" s="69">
        <v>1</v>
      </c>
    </row>
    <row r="312" spans="2:8" ht="30" x14ac:dyDescent="0.25">
      <c r="B312" s="64" t="s">
        <v>201</v>
      </c>
      <c r="C312" s="66" t="s">
        <v>503</v>
      </c>
      <c r="D312" s="69">
        <v>0</v>
      </c>
      <c r="E312" s="69">
        <v>8</v>
      </c>
      <c r="F312" s="69">
        <v>0</v>
      </c>
      <c r="G312" s="69">
        <v>0</v>
      </c>
      <c r="H312" s="69">
        <v>0</v>
      </c>
    </row>
    <row r="313" spans="2:8" ht="30" x14ac:dyDescent="0.25">
      <c r="B313" s="64" t="s">
        <v>201</v>
      </c>
      <c r="C313" s="66" t="s">
        <v>504</v>
      </c>
      <c r="D313" s="69">
        <v>0</v>
      </c>
      <c r="E313" s="69">
        <v>3</v>
      </c>
      <c r="F313" s="69">
        <v>0</v>
      </c>
      <c r="G313" s="69">
        <v>0</v>
      </c>
      <c r="H313" s="69">
        <v>0</v>
      </c>
    </row>
    <row r="314" spans="2:8" ht="30" x14ac:dyDescent="0.25">
      <c r="B314" s="64" t="s">
        <v>201</v>
      </c>
      <c r="C314" s="66" t="s">
        <v>505</v>
      </c>
      <c r="D314" s="69">
        <v>0</v>
      </c>
      <c r="E314" s="69">
        <v>4</v>
      </c>
      <c r="F314" s="69">
        <v>0</v>
      </c>
      <c r="G314" s="69">
        <v>0</v>
      </c>
      <c r="H314" s="69">
        <v>0</v>
      </c>
    </row>
    <row r="315" spans="2:8" ht="30" x14ac:dyDescent="0.25">
      <c r="B315" s="64" t="s">
        <v>201</v>
      </c>
      <c r="C315" s="66" t="s">
        <v>506</v>
      </c>
      <c r="D315" s="69">
        <v>0</v>
      </c>
      <c r="E315" s="69">
        <v>1</v>
      </c>
      <c r="F315" s="69">
        <v>0</v>
      </c>
      <c r="G315" s="69">
        <v>0</v>
      </c>
      <c r="H315" s="69">
        <v>0</v>
      </c>
    </row>
    <row r="316" spans="2:8" ht="30" x14ac:dyDescent="0.25">
      <c r="B316" s="64" t="s">
        <v>201</v>
      </c>
      <c r="C316" s="66" t="s">
        <v>507</v>
      </c>
      <c r="D316" s="69">
        <v>0</v>
      </c>
      <c r="E316" s="69">
        <v>7</v>
      </c>
      <c r="F316" s="69">
        <v>0</v>
      </c>
      <c r="G316" s="69">
        <v>0</v>
      </c>
      <c r="H316" s="69">
        <v>0</v>
      </c>
    </row>
    <row r="317" spans="2:8" ht="30" x14ac:dyDescent="0.25">
      <c r="B317" s="64" t="s">
        <v>201</v>
      </c>
      <c r="C317" s="66" t="s">
        <v>508</v>
      </c>
      <c r="D317" s="69">
        <v>1</v>
      </c>
      <c r="E317" s="69">
        <v>5</v>
      </c>
      <c r="F317" s="69">
        <v>0</v>
      </c>
      <c r="G317" s="69">
        <v>0</v>
      </c>
      <c r="H317" s="69">
        <v>0</v>
      </c>
    </row>
    <row r="318" spans="2:8" ht="30" x14ac:dyDescent="0.25">
      <c r="B318" s="64" t="s">
        <v>201</v>
      </c>
      <c r="C318" s="66" t="s">
        <v>509</v>
      </c>
      <c r="D318" s="69">
        <v>0</v>
      </c>
      <c r="E318" s="69">
        <v>6</v>
      </c>
      <c r="F318" s="69">
        <v>0</v>
      </c>
      <c r="G318" s="69">
        <v>0</v>
      </c>
      <c r="H318" s="69">
        <v>0</v>
      </c>
    </row>
    <row r="319" spans="2:8" ht="30" x14ac:dyDescent="0.25">
      <c r="B319" s="64" t="s">
        <v>201</v>
      </c>
      <c r="C319" s="66" t="s">
        <v>510</v>
      </c>
      <c r="D319" s="69">
        <v>1</v>
      </c>
      <c r="E319" s="69">
        <v>7</v>
      </c>
      <c r="F319" s="69">
        <v>0</v>
      </c>
      <c r="G319" s="69">
        <v>0</v>
      </c>
      <c r="H319" s="69">
        <v>0</v>
      </c>
    </row>
    <row r="320" spans="2:8" ht="30" x14ac:dyDescent="0.25">
      <c r="B320" s="64" t="s">
        <v>201</v>
      </c>
      <c r="C320" s="66" t="s">
        <v>511</v>
      </c>
      <c r="D320" s="69">
        <v>0</v>
      </c>
      <c r="E320" s="69">
        <v>0</v>
      </c>
      <c r="F320" s="69">
        <v>169</v>
      </c>
      <c r="G320" s="69">
        <v>7</v>
      </c>
      <c r="H320" s="69">
        <v>7</v>
      </c>
    </row>
    <row r="321" spans="2:8" ht="30" x14ac:dyDescent="0.25">
      <c r="B321" s="64" t="s">
        <v>201</v>
      </c>
      <c r="C321" s="66" t="s">
        <v>512</v>
      </c>
      <c r="D321" s="69">
        <v>5</v>
      </c>
      <c r="E321" s="69">
        <v>121</v>
      </c>
      <c r="F321" s="69">
        <v>0</v>
      </c>
      <c r="G321" s="69">
        <v>5</v>
      </c>
      <c r="H321" s="69">
        <v>5</v>
      </c>
    </row>
    <row r="322" spans="2:8" ht="30" x14ac:dyDescent="0.25">
      <c r="B322" s="64" t="s">
        <v>201</v>
      </c>
      <c r="C322" s="66" t="s">
        <v>513</v>
      </c>
      <c r="D322" s="69">
        <v>1</v>
      </c>
      <c r="E322" s="69">
        <v>12</v>
      </c>
      <c r="F322" s="69">
        <v>22</v>
      </c>
      <c r="G322" s="69">
        <v>1</v>
      </c>
      <c r="H322" s="69">
        <v>1</v>
      </c>
    </row>
    <row r="323" spans="2:8" ht="30" x14ac:dyDescent="0.25">
      <c r="B323" s="64" t="s">
        <v>201</v>
      </c>
      <c r="C323" s="66" t="s">
        <v>514</v>
      </c>
      <c r="D323" s="69">
        <v>0</v>
      </c>
      <c r="E323" s="69">
        <v>10</v>
      </c>
      <c r="F323" s="69">
        <v>0</v>
      </c>
      <c r="G323" s="69">
        <v>0</v>
      </c>
      <c r="H323" s="69">
        <v>0</v>
      </c>
    </row>
    <row r="324" spans="2:8" ht="30" x14ac:dyDescent="0.25">
      <c r="B324" s="64" t="s">
        <v>201</v>
      </c>
      <c r="C324" s="66" t="s">
        <v>515</v>
      </c>
      <c r="D324" s="69">
        <v>2</v>
      </c>
      <c r="E324" s="69">
        <v>11</v>
      </c>
      <c r="F324" s="69">
        <v>0</v>
      </c>
      <c r="G324" s="69">
        <v>1</v>
      </c>
      <c r="H324" s="69">
        <v>1</v>
      </c>
    </row>
    <row r="325" spans="2:8" ht="30" x14ac:dyDescent="0.25">
      <c r="B325" s="64" t="s">
        <v>201</v>
      </c>
      <c r="C325" s="66" t="s">
        <v>516</v>
      </c>
      <c r="D325" s="69">
        <v>1</v>
      </c>
      <c r="E325" s="69">
        <v>3</v>
      </c>
      <c r="F325" s="69">
        <v>0</v>
      </c>
      <c r="G325" s="69">
        <v>0</v>
      </c>
      <c r="H325" s="69">
        <v>0</v>
      </c>
    </row>
    <row r="326" spans="2:8" ht="30" x14ac:dyDescent="0.25">
      <c r="B326" s="64" t="s">
        <v>201</v>
      </c>
      <c r="C326" s="66" t="s">
        <v>517</v>
      </c>
      <c r="D326" s="69">
        <v>0</v>
      </c>
      <c r="E326" s="69">
        <v>9</v>
      </c>
      <c r="F326" s="69">
        <v>0</v>
      </c>
      <c r="G326" s="69">
        <v>0</v>
      </c>
      <c r="H326" s="69">
        <v>0</v>
      </c>
    </row>
    <row r="327" spans="2:8" ht="30" x14ac:dyDescent="0.25">
      <c r="B327" s="64" t="s">
        <v>201</v>
      </c>
      <c r="C327" s="66" t="s">
        <v>416</v>
      </c>
      <c r="D327" s="69">
        <v>0</v>
      </c>
      <c r="E327" s="69">
        <v>4</v>
      </c>
      <c r="F327" s="69">
        <v>0</v>
      </c>
      <c r="G327" s="69">
        <v>0</v>
      </c>
      <c r="H327" s="69">
        <v>0</v>
      </c>
    </row>
    <row r="328" spans="2:8" ht="30" x14ac:dyDescent="0.25">
      <c r="B328" s="64" t="s">
        <v>201</v>
      </c>
      <c r="C328" s="66" t="s">
        <v>518</v>
      </c>
      <c r="D328" s="69">
        <v>1</v>
      </c>
      <c r="E328" s="69">
        <v>13</v>
      </c>
      <c r="F328" s="69">
        <v>0</v>
      </c>
      <c r="G328" s="69">
        <v>1</v>
      </c>
      <c r="H328" s="69">
        <v>1</v>
      </c>
    </row>
    <row r="329" spans="2:8" ht="30" x14ac:dyDescent="0.25">
      <c r="B329" s="64" t="s">
        <v>201</v>
      </c>
      <c r="C329" s="66" t="s">
        <v>519</v>
      </c>
      <c r="D329" s="69">
        <v>1</v>
      </c>
      <c r="E329" s="69">
        <v>12</v>
      </c>
      <c r="F329" s="69">
        <v>0</v>
      </c>
      <c r="G329" s="69">
        <v>1</v>
      </c>
      <c r="H329" s="69">
        <v>1</v>
      </c>
    </row>
    <row r="330" spans="2:8" ht="30" x14ac:dyDescent="0.25">
      <c r="B330" s="64" t="s">
        <v>201</v>
      </c>
      <c r="C330" s="66" t="s">
        <v>520</v>
      </c>
      <c r="D330" s="69">
        <v>0</v>
      </c>
      <c r="E330" s="69">
        <v>11</v>
      </c>
      <c r="F330" s="69">
        <v>0</v>
      </c>
      <c r="G330" s="69">
        <v>0</v>
      </c>
      <c r="H330" s="69">
        <v>0</v>
      </c>
    </row>
    <row r="331" spans="2:8" ht="30" x14ac:dyDescent="0.25">
      <c r="B331" s="64" t="s">
        <v>201</v>
      </c>
      <c r="C331" s="66" t="s">
        <v>521</v>
      </c>
      <c r="D331" s="69">
        <v>0</v>
      </c>
      <c r="E331" s="69">
        <v>12</v>
      </c>
      <c r="F331" s="69">
        <v>0</v>
      </c>
      <c r="G331" s="69">
        <v>1</v>
      </c>
      <c r="H331" s="69">
        <v>1</v>
      </c>
    </row>
    <row r="332" spans="2:8" ht="30" x14ac:dyDescent="0.25">
      <c r="B332" s="64" t="s">
        <v>201</v>
      </c>
      <c r="C332" s="66" t="s">
        <v>522</v>
      </c>
      <c r="D332" s="69">
        <v>2</v>
      </c>
      <c r="E332" s="69">
        <v>33</v>
      </c>
      <c r="F332" s="69">
        <v>24</v>
      </c>
      <c r="G332" s="69">
        <v>3</v>
      </c>
      <c r="H332" s="69">
        <v>3</v>
      </c>
    </row>
    <row r="333" spans="2:8" ht="30" x14ac:dyDescent="0.25">
      <c r="B333" s="64" t="s">
        <v>201</v>
      </c>
      <c r="C333" s="66" t="s">
        <v>523</v>
      </c>
      <c r="D333" s="69">
        <v>0</v>
      </c>
      <c r="E333" s="69">
        <v>3</v>
      </c>
      <c r="F333" s="69">
        <v>0</v>
      </c>
      <c r="G333" s="69">
        <v>0</v>
      </c>
      <c r="H333" s="69">
        <v>0</v>
      </c>
    </row>
    <row r="334" spans="2:8" ht="30" x14ac:dyDescent="0.25">
      <c r="B334" s="64" t="s">
        <v>201</v>
      </c>
      <c r="C334" s="66" t="s">
        <v>524</v>
      </c>
      <c r="D334" s="69">
        <v>0</v>
      </c>
      <c r="E334" s="69">
        <v>5</v>
      </c>
      <c r="F334" s="69">
        <v>0</v>
      </c>
      <c r="G334" s="69">
        <v>0</v>
      </c>
      <c r="H334" s="69">
        <v>0</v>
      </c>
    </row>
    <row r="335" spans="2:8" ht="30" x14ac:dyDescent="0.25">
      <c r="B335" s="64" t="s">
        <v>201</v>
      </c>
      <c r="C335" s="66" t="s">
        <v>525</v>
      </c>
      <c r="D335" s="69">
        <v>0</v>
      </c>
      <c r="E335" s="69">
        <v>11</v>
      </c>
      <c r="F335" s="69">
        <v>0</v>
      </c>
      <c r="G335" s="69">
        <v>1</v>
      </c>
      <c r="H335" s="69">
        <v>1</v>
      </c>
    </row>
    <row r="336" spans="2:8" ht="30" x14ac:dyDescent="0.25">
      <c r="B336" s="64" t="s">
        <v>201</v>
      </c>
      <c r="C336" s="66" t="s">
        <v>526</v>
      </c>
      <c r="D336" s="69">
        <v>0</v>
      </c>
      <c r="E336" s="69">
        <v>6</v>
      </c>
      <c r="F336" s="69">
        <v>0</v>
      </c>
      <c r="G336" s="69">
        <v>0</v>
      </c>
      <c r="H336" s="69">
        <v>0</v>
      </c>
    </row>
    <row r="337" spans="2:8" ht="30" x14ac:dyDescent="0.25">
      <c r="B337" s="64" t="s">
        <v>201</v>
      </c>
      <c r="C337" s="66" t="s">
        <v>527</v>
      </c>
      <c r="D337" s="69">
        <v>4</v>
      </c>
      <c r="E337" s="69">
        <v>42</v>
      </c>
      <c r="F337" s="69">
        <v>225</v>
      </c>
      <c r="G337" s="69">
        <v>11</v>
      </c>
      <c r="H337" s="69">
        <v>11</v>
      </c>
    </row>
    <row r="338" spans="2:8" ht="30" x14ac:dyDescent="0.25">
      <c r="B338" s="64" t="s">
        <v>201</v>
      </c>
      <c r="C338" s="66" t="s">
        <v>528</v>
      </c>
      <c r="D338" s="69">
        <v>0</v>
      </c>
      <c r="E338" s="69">
        <v>0</v>
      </c>
      <c r="F338" s="69">
        <v>329</v>
      </c>
      <c r="G338" s="69">
        <v>13</v>
      </c>
      <c r="H338" s="69">
        <v>13</v>
      </c>
    </row>
    <row r="339" spans="2:8" ht="30" x14ac:dyDescent="0.25">
      <c r="B339" s="64" t="s">
        <v>201</v>
      </c>
      <c r="C339" s="66" t="s">
        <v>529</v>
      </c>
      <c r="D339" s="69">
        <v>0</v>
      </c>
      <c r="E339" s="69">
        <v>0</v>
      </c>
      <c r="F339" s="69">
        <v>151</v>
      </c>
      <c r="G339" s="69">
        <v>6</v>
      </c>
      <c r="H339" s="69">
        <v>6</v>
      </c>
    </row>
    <row r="340" spans="2:8" ht="30" x14ac:dyDescent="0.25">
      <c r="B340" s="64" t="s">
        <v>201</v>
      </c>
      <c r="C340" s="66" t="s">
        <v>530</v>
      </c>
      <c r="D340" s="69">
        <v>0</v>
      </c>
      <c r="E340" s="69">
        <v>0</v>
      </c>
      <c r="F340" s="69">
        <v>74</v>
      </c>
      <c r="G340" s="69">
        <v>3</v>
      </c>
      <c r="H340" s="69">
        <v>3</v>
      </c>
    </row>
    <row r="341" spans="2:8" ht="30" x14ac:dyDescent="0.25">
      <c r="B341" s="64" t="s">
        <v>201</v>
      </c>
      <c r="C341" s="66" t="s">
        <v>531</v>
      </c>
      <c r="D341" s="69">
        <v>0</v>
      </c>
      <c r="E341" s="69">
        <v>0</v>
      </c>
      <c r="F341" s="69">
        <v>159</v>
      </c>
      <c r="G341" s="69">
        <v>6</v>
      </c>
      <c r="H341" s="69">
        <v>6</v>
      </c>
    </row>
    <row r="342" spans="2:8" ht="30" x14ac:dyDescent="0.25">
      <c r="B342" s="64" t="s">
        <v>201</v>
      </c>
      <c r="C342" s="66" t="s">
        <v>532</v>
      </c>
      <c r="D342" s="69">
        <v>1</v>
      </c>
      <c r="E342" s="69">
        <v>2</v>
      </c>
      <c r="F342" s="69">
        <v>0</v>
      </c>
      <c r="G342" s="69">
        <v>0</v>
      </c>
      <c r="H342" s="69">
        <v>0</v>
      </c>
    </row>
    <row r="343" spans="2:8" ht="30" x14ac:dyDescent="0.25">
      <c r="B343" s="64" t="s">
        <v>201</v>
      </c>
      <c r="C343" s="66" t="s">
        <v>533</v>
      </c>
      <c r="D343" s="69">
        <v>1</v>
      </c>
      <c r="E343" s="69">
        <v>5</v>
      </c>
      <c r="F343" s="69">
        <v>0</v>
      </c>
      <c r="G343" s="69">
        <v>0</v>
      </c>
      <c r="H343" s="69">
        <v>0</v>
      </c>
    </row>
    <row r="344" spans="2:8" ht="30" x14ac:dyDescent="0.25">
      <c r="B344" s="64" t="s">
        <v>201</v>
      </c>
      <c r="C344" s="66" t="s">
        <v>534</v>
      </c>
      <c r="D344" s="69">
        <v>0</v>
      </c>
      <c r="E344" s="69">
        <v>0</v>
      </c>
      <c r="F344" s="69">
        <v>127</v>
      </c>
      <c r="G344" s="69">
        <v>5</v>
      </c>
      <c r="H344" s="69">
        <v>5</v>
      </c>
    </row>
    <row r="345" spans="2:8" ht="30" x14ac:dyDescent="0.25">
      <c r="B345" s="64" t="s">
        <v>201</v>
      </c>
      <c r="C345" s="66" t="s">
        <v>535</v>
      </c>
      <c r="D345" s="69">
        <v>0</v>
      </c>
      <c r="E345" s="69">
        <v>7</v>
      </c>
      <c r="F345" s="69">
        <v>0</v>
      </c>
      <c r="G345" s="69">
        <v>0</v>
      </c>
      <c r="H345" s="69">
        <v>0</v>
      </c>
    </row>
    <row r="346" spans="2:8" ht="30" x14ac:dyDescent="0.25">
      <c r="B346" s="64" t="s">
        <v>201</v>
      </c>
      <c r="C346" s="66" t="s">
        <v>536</v>
      </c>
      <c r="D346" s="69">
        <v>2</v>
      </c>
      <c r="E346" s="69">
        <v>23</v>
      </c>
      <c r="F346" s="69">
        <v>0</v>
      </c>
      <c r="G346" s="69">
        <v>1</v>
      </c>
      <c r="H346" s="69">
        <v>1</v>
      </c>
    </row>
    <row r="347" spans="2:8" ht="30" x14ac:dyDescent="0.25">
      <c r="B347" s="64" t="s">
        <v>201</v>
      </c>
      <c r="C347" s="66" t="s">
        <v>537</v>
      </c>
      <c r="D347" s="69">
        <v>0</v>
      </c>
      <c r="E347" s="69">
        <v>13</v>
      </c>
      <c r="F347" s="69">
        <v>0</v>
      </c>
      <c r="G347" s="69">
        <v>1</v>
      </c>
      <c r="H347" s="69">
        <v>1</v>
      </c>
    </row>
    <row r="348" spans="2:8" ht="30" x14ac:dyDescent="0.25">
      <c r="B348" s="64" t="s">
        <v>201</v>
      </c>
      <c r="C348" s="66" t="s">
        <v>538</v>
      </c>
      <c r="D348" s="69">
        <v>0</v>
      </c>
      <c r="E348" s="69">
        <v>0</v>
      </c>
      <c r="F348" s="69">
        <v>229</v>
      </c>
      <c r="G348" s="69">
        <v>9</v>
      </c>
      <c r="H348" s="69">
        <v>9</v>
      </c>
    </row>
    <row r="349" spans="2:8" ht="30" x14ac:dyDescent="0.25">
      <c r="B349" s="64" t="s">
        <v>202</v>
      </c>
      <c r="C349" s="66" t="s">
        <v>539</v>
      </c>
      <c r="D349" s="69">
        <v>1</v>
      </c>
      <c r="E349" s="69">
        <v>2</v>
      </c>
      <c r="F349" s="69">
        <v>0</v>
      </c>
      <c r="G349" s="69">
        <v>0</v>
      </c>
      <c r="H349" s="69">
        <v>0</v>
      </c>
    </row>
    <row r="350" spans="2:8" ht="30" x14ac:dyDescent="0.25">
      <c r="B350" s="64" t="s">
        <v>202</v>
      </c>
      <c r="C350" s="66" t="s">
        <v>540</v>
      </c>
      <c r="D350" s="69">
        <v>0</v>
      </c>
      <c r="E350" s="69">
        <v>12</v>
      </c>
      <c r="F350" s="69">
        <v>0</v>
      </c>
      <c r="G350" s="69">
        <v>1</v>
      </c>
      <c r="H350" s="69">
        <v>1</v>
      </c>
    </row>
    <row r="351" spans="2:8" ht="30" x14ac:dyDescent="0.25">
      <c r="B351" s="64" t="s">
        <v>202</v>
      </c>
      <c r="C351" s="66" t="s">
        <v>541</v>
      </c>
      <c r="D351" s="69">
        <v>0</v>
      </c>
      <c r="E351" s="69">
        <v>7</v>
      </c>
      <c r="F351" s="69">
        <v>0</v>
      </c>
      <c r="G351" s="69">
        <v>0</v>
      </c>
      <c r="H351" s="69">
        <v>0</v>
      </c>
    </row>
    <row r="352" spans="2:8" ht="30" x14ac:dyDescent="0.25">
      <c r="B352" s="64" t="s">
        <v>202</v>
      </c>
      <c r="C352" s="66" t="s">
        <v>542</v>
      </c>
      <c r="D352" s="69">
        <v>0</v>
      </c>
      <c r="E352" s="69">
        <v>7</v>
      </c>
      <c r="F352" s="69">
        <v>0</v>
      </c>
      <c r="G352" s="69">
        <v>0</v>
      </c>
      <c r="H352" s="69">
        <v>0</v>
      </c>
    </row>
    <row r="353" spans="2:8" ht="30" x14ac:dyDescent="0.25">
      <c r="B353" s="64" t="s">
        <v>202</v>
      </c>
      <c r="C353" s="66" t="s">
        <v>543</v>
      </c>
      <c r="D353" s="69">
        <v>0</v>
      </c>
      <c r="E353" s="69">
        <v>13</v>
      </c>
      <c r="F353" s="69">
        <v>0</v>
      </c>
      <c r="G353" s="69">
        <v>1</v>
      </c>
      <c r="H353" s="69">
        <v>1</v>
      </c>
    </row>
    <row r="354" spans="2:8" ht="30" x14ac:dyDescent="0.25">
      <c r="B354" s="64" t="s">
        <v>202</v>
      </c>
      <c r="C354" s="66" t="s">
        <v>544</v>
      </c>
      <c r="D354" s="69">
        <v>0</v>
      </c>
      <c r="E354" s="69">
        <v>2</v>
      </c>
      <c r="F354" s="69">
        <v>0</v>
      </c>
      <c r="G354" s="69">
        <v>0</v>
      </c>
      <c r="H354" s="69">
        <v>0</v>
      </c>
    </row>
    <row r="355" spans="2:8" ht="30" x14ac:dyDescent="0.25">
      <c r="B355" s="64" t="s">
        <v>202</v>
      </c>
      <c r="C355" s="66" t="s">
        <v>545</v>
      </c>
      <c r="D355" s="69">
        <v>0</v>
      </c>
      <c r="E355" s="69">
        <v>12</v>
      </c>
      <c r="F355" s="69">
        <v>0</v>
      </c>
      <c r="G355" s="69">
        <v>1</v>
      </c>
      <c r="H355" s="69">
        <v>1</v>
      </c>
    </row>
    <row r="356" spans="2:8" ht="30" x14ac:dyDescent="0.25">
      <c r="B356" s="64" t="s">
        <v>202</v>
      </c>
      <c r="C356" s="66" t="s">
        <v>546</v>
      </c>
      <c r="D356" s="69">
        <v>1</v>
      </c>
      <c r="E356" s="69">
        <v>30</v>
      </c>
      <c r="F356" s="69">
        <v>33</v>
      </c>
      <c r="G356" s="69">
        <v>3</v>
      </c>
      <c r="H356" s="69">
        <v>3</v>
      </c>
    </row>
    <row r="357" spans="2:8" ht="30" x14ac:dyDescent="0.25">
      <c r="B357" s="64" t="s">
        <v>202</v>
      </c>
      <c r="C357" s="66" t="s">
        <v>224</v>
      </c>
      <c r="D357" s="69">
        <v>7</v>
      </c>
      <c r="E357" s="69">
        <v>64</v>
      </c>
      <c r="F357" s="69">
        <v>48</v>
      </c>
      <c r="G357" s="69">
        <v>5</v>
      </c>
      <c r="H357" s="69">
        <v>5</v>
      </c>
    </row>
    <row r="358" spans="2:8" ht="30" x14ac:dyDescent="0.25">
      <c r="B358" s="64" t="s">
        <v>202</v>
      </c>
      <c r="C358" s="66" t="s">
        <v>547</v>
      </c>
      <c r="D358" s="69">
        <v>0</v>
      </c>
      <c r="E358" s="69">
        <v>10</v>
      </c>
      <c r="F358" s="69">
        <v>0</v>
      </c>
      <c r="G358" s="69">
        <v>0</v>
      </c>
      <c r="H358" s="69">
        <v>0</v>
      </c>
    </row>
    <row r="359" spans="2:8" ht="30" x14ac:dyDescent="0.25">
      <c r="B359" s="64" t="s">
        <v>202</v>
      </c>
      <c r="C359" s="66" t="s">
        <v>548</v>
      </c>
      <c r="D359" s="69">
        <v>1</v>
      </c>
      <c r="E359" s="69">
        <v>10</v>
      </c>
      <c r="F359" s="69">
        <v>0</v>
      </c>
      <c r="G359" s="69">
        <v>1</v>
      </c>
      <c r="H359" s="69">
        <v>1</v>
      </c>
    </row>
    <row r="360" spans="2:8" ht="30" x14ac:dyDescent="0.25">
      <c r="B360" s="64" t="s">
        <v>202</v>
      </c>
      <c r="C360" s="66" t="s">
        <v>549</v>
      </c>
      <c r="D360" s="69">
        <v>0</v>
      </c>
      <c r="E360" s="69">
        <v>6</v>
      </c>
      <c r="F360" s="69">
        <v>0</v>
      </c>
      <c r="G360" s="69">
        <v>0</v>
      </c>
      <c r="H360" s="69">
        <v>0</v>
      </c>
    </row>
    <row r="361" spans="2:8" ht="30" x14ac:dyDescent="0.25">
      <c r="B361" s="64" t="s">
        <v>202</v>
      </c>
      <c r="C361" s="66" t="s">
        <v>513</v>
      </c>
      <c r="D361" s="69">
        <v>0</v>
      </c>
      <c r="E361" s="69">
        <v>13</v>
      </c>
      <c r="F361" s="69">
        <v>0</v>
      </c>
      <c r="G361" s="69">
        <v>1</v>
      </c>
      <c r="H361" s="69">
        <v>1</v>
      </c>
    </row>
    <row r="362" spans="2:8" ht="30" x14ac:dyDescent="0.25">
      <c r="B362" s="64" t="s">
        <v>202</v>
      </c>
      <c r="C362" s="66" t="s">
        <v>550</v>
      </c>
      <c r="D362" s="69">
        <v>0</v>
      </c>
      <c r="E362" s="69">
        <v>8</v>
      </c>
      <c r="F362" s="69">
        <v>9</v>
      </c>
      <c r="G362" s="69">
        <v>1</v>
      </c>
      <c r="H362" s="69">
        <v>1</v>
      </c>
    </row>
    <row r="363" spans="2:8" ht="30" x14ac:dyDescent="0.25">
      <c r="B363" s="64" t="s">
        <v>202</v>
      </c>
      <c r="C363" s="66" t="s">
        <v>551</v>
      </c>
      <c r="D363" s="69">
        <v>0</v>
      </c>
      <c r="E363" s="69">
        <v>7</v>
      </c>
      <c r="F363" s="69">
        <v>0</v>
      </c>
      <c r="G363" s="69">
        <v>0</v>
      </c>
      <c r="H363" s="69">
        <v>0</v>
      </c>
    </row>
    <row r="364" spans="2:8" ht="30" x14ac:dyDescent="0.25">
      <c r="B364" s="64" t="s">
        <v>202</v>
      </c>
      <c r="C364" s="66" t="s">
        <v>552</v>
      </c>
      <c r="D364" s="69">
        <v>0</v>
      </c>
      <c r="E364" s="69">
        <v>5</v>
      </c>
      <c r="F364" s="69">
        <v>0</v>
      </c>
      <c r="G364" s="69">
        <v>0</v>
      </c>
      <c r="H364" s="69">
        <v>0</v>
      </c>
    </row>
    <row r="365" spans="2:8" ht="30" x14ac:dyDescent="0.25">
      <c r="B365" s="64" t="s">
        <v>202</v>
      </c>
      <c r="C365" s="66" t="s">
        <v>553</v>
      </c>
      <c r="D365" s="69">
        <v>1</v>
      </c>
      <c r="E365" s="69">
        <v>21</v>
      </c>
      <c r="F365" s="69">
        <v>0</v>
      </c>
      <c r="G365" s="69">
        <v>1</v>
      </c>
      <c r="H365" s="69">
        <v>1</v>
      </c>
    </row>
    <row r="366" spans="2:8" ht="30" x14ac:dyDescent="0.25">
      <c r="B366" s="64" t="s">
        <v>202</v>
      </c>
      <c r="C366" s="66" t="s">
        <v>554</v>
      </c>
      <c r="D366" s="69">
        <v>0</v>
      </c>
      <c r="E366" s="69">
        <v>7</v>
      </c>
      <c r="F366" s="69">
        <v>0</v>
      </c>
      <c r="G366" s="69">
        <v>0</v>
      </c>
      <c r="H366" s="69">
        <v>0</v>
      </c>
    </row>
    <row r="367" spans="2:8" ht="30" x14ac:dyDescent="0.25">
      <c r="B367" s="64" t="s">
        <v>202</v>
      </c>
      <c r="C367" s="66" t="s">
        <v>555</v>
      </c>
      <c r="D367" s="69">
        <v>1</v>
      </c>
      <c r="E367" s="69">
        <v>6</v>
      </c>
      <c r="F367" s="69">
        <v>0</v>
      </c>
      <c r="G367" s="69">
        <v>0</v>
      </c>
      <c r="H367" s="69">
        <v>0</v>
      </c>
    </row>
    <row r="368" spans="2:8" ht="30" x14ac:dyDescent="0.25">
      <c r="B368" s="64" t="s">
        <v>202</v>
      </c>
      <c r="C368" s="66" t="s">
        <v>556</v>
      </c>
      <c r="D368" s="69">
        <v>1</v>
      </c>
      <c r="E368" s="69">
        <v>16</v>
      </c>
      <c r="F368" s="69">
        <v>0</v>
      </c>
      <c r="G368" s="69">
        <v>1</v>
      </c>
      <c r="H368" s="69">
        <v>1</v>
      </c>
    </row>
    <row r="369" spans="2:8" ht="30" x14ac:dyDescent="0.25">
      <c r="B369" s="64" t="s">
        <v>202</v>
      </c>
      <c r="C369" s="66" t="s">
        <v>557</v>
      </c>
      <c r="D369" s="69">
        <v>0</v>
      </c>
      <c r="E369" s="69">
        <v>6</v>
      </c>
      <c r="F369" s="69">
        <v>0</v>
      </c>
      <c r="G369" s="69">
        <v>0</v>
      </c>
      <c r="H369" s="69">
        <v>0</v>
      </c>
    </row>
    <row r="370" spans="2:8" ht="30" x14ac:dyDescent="0.25">
      <c r="B370" s="64" t="s">
        <v>202</v>
      </c>
      <c r="C370" s="66" t="s">
        <v>558</v>
      </c>
      <c r="D370" s="69">
        <v>1</v>
      </c>
      <c r="E370" s="69">
        <v>12</v>
      </c>
      <c r="F370" s="69">
        <v>0</v>
      </c>
      <c r="G370" s="69">
        <v>1</v>
      </c>
      <c r="H370" s="69">
        <v>1</v>
      </c>
    </row>
    <row r="371" spans="2:8" ht="30" x14ac:dyDescent="0.25">
      <c r="B371" s="64" t="s">
        <v>202</v>
      </c>
      <c r="C371" s="66" t="s">
        <v>559</v>
      </c>
      <c r="D371" s="69">
        <v>0</v>
      </c>
      <c r="E371" s="69">
        <v>16</v>
      </c>
      <c r="F371" s="69">
        <v>0</v>
      </c>
      <c r="G371" s="69">
        <v>1</v>
      </c>
      <c r="H371" s="69">
        <v>1</v>
      </c>
    </row>
    <row r="372" spans="2:8" ht="30" x14ac:dyDescent="0.25">
      <c r="B372" s="64" t="s">
        <v>202</v>
      </c>
      <c r="C372" s="66" t="s">
        <v>225</v>
      </c>
      <c r="D372" s="69">
        <v>17</v>
      </c>
      <c r="E372" s="69">
        <v>277</v>
      </c>
      <c r="F372" s="69">
        <v>266</v>
      </c>
      <c r="G372" s="69">
        <v>23</v>
      </c>
      <c r="H372" s="69">
        <v>23</v>
      </c>
    </row>
    <row r="373" spans="2:8" x14ac:dyDescent="0.25">
      <c r="B373" s="64" t="s">
        <v>203</v>
      </c>
      <c r="C373" s="66" t="s">
        <v>560</v>
      </c>
      <c r="D373" s="69">
        <v>1</v>
      </c>
      <c r="E373" s="69">
        <v>24</v>
      </c>
      <c r="F373" s="69">
        <v>0</v>
      </c>
      <c r="G373" s="69">
        <v>1</v>
      </c>
      <c r="H373" s="69">
        <v>1</v>
      </c>
    </row>
    <row r="374" spans="2:8" x14ac:dyDescent="0.25">
      <c r="B374" s="64" t="s">
        <v>203</v>
      </c>
      <c r="C374" s="66" t="s">
        <v>561</v>
      </c>
      <c r="D374" s="69">
        <v>0</v>
      </c>
      <c r="E374" s="69">
        <v>11</v>
      </c>
      <c r="F374" s="69">
        <v>0</v>
      </c>
      <c r="G374" s="69">
        <v>0</v>
      </c>
      <c r="H374" s="69">
        <v>0</v>
      </c>
    </row>
    <row r="375" spans="2:8" x14ac:dyDescent="0.25">
      <c r="B375" s="64" t="s">
        <v>203</v>
      </c>
      <c r="C375" s="66" t="s">
        <v>562</v>
      </c>
      <c r="D375" s="69">
        <v>1</v>
      </c>
      <c r="E375" s="69">
        <v>11</v>
      </c>
      <c r="F375" s="69">
        <v>0</v>
      </c>
      <c r="G375" s="69">
        <v>1</v>
      </c>
      <c r="H375" s="69">
        <v>1</v>
      </c>
    </row>
    <row r="376" spans="2:8" x14ac:dyDescent="0.25">
      <c r="B376" s="64" t="s">
        <v>203</v>
      </c>
      <c r="C376" s="66" t="s">
        <v>563</v>
      </c>
      <c r="D376" s="69">
        <v>0</v>
      </c>
      <c r="E376" s="69">
        <v>9</v>
      </c>
      <c r="F376" s="69">
        <v>0</v>
      </c>
      <c r="G376" s="69">
        <v>0</v>
      </c>
      <c r="H376" s="69">
        <v>0</v>
      </c>
    </row>
    <row r="377" spans="2:8" x14ac:dyDescent="0.25">
      <c r="B377" s="64" t="s">
        <v>203</v>
      </c>
      <c r="C377" s="66" t="s">
        <v>465</v>
      </c>
      <c r="D377" s="69">
        <v>1</v>
      </c>
      <c r="E377" s="69">
        <v>5</v>
      </c>
      <c r="F377" s="69">
        <v>0</v>
      </c>
      <c r="G377" s="69">
        <v>0</v>
      </c>
      <c r="H377" s="69">
        <v>0</v>
      </c>
    </row>
    <row r="378" spans="2:8" x14ac:dyDescent="0.25">
      <c r="B378" s="64" t="s">
        <v>203</v>
      </c>
      <c r="C378" s="66" t="s">
        <v>564</v>
      </c>
      <c r="D378" s="69">
        <v>1</v>
      </c>
      <c r="E378" s="69">
        <v>18</v>
      </c>
      <c r="F378" s="69">
        <v>0</v>
      </c>
      <c r="G378" s="69">
        <v>1</v>
      </c>
      <c r="H378" s="69">
        <v>1</v>
      </c>
    </row>
    <row r="379" spans="2:8" x14ac:dyDescent="0.25">
      <c r="B379" s="64" t="s">
        <v>203</v>
      </c>
      <c r="C379" s="66" t="s">
        <v>565</v>
      </c>
      <c r="D379" s="69">
        <v>2</v>
      </c>
      <c r="E379" s="69">
        <v>15</v>
      </c>
      <c r="F379" s="69">
        <v>0</v>
      </c>
      <c r="G379" s="69">
        <v>1</v>
      </c>
      <c r="H379" s="69">
        <v>1</v>
      </c>
    </row>
    <row r="380" spans="2:8" x14ac:dyDescent="0.25">
      <c r="B380" s="64" t="s">
        <v>203</v>
      </c>
      <c r="C380" s="66" t="s">
        <v>566</v>
      </c>
      <c r="D380" s="69">
        <v>0</v>
      </c>
      <c r="E380" s="69">
        <v>14</v>
      </c>
      <c r="F380" s="69">
        <v>16</v>
      </c>
      <c r="G380" s="69">
        <v>1</v>
      </c>
      <c r="H380" s="69">
        <v>1</v>
      </c>
    </row>
    <row r="381" spans="2:8" x14ac:dyDescent="0.25">
      <c r="B381" s="64" t="s">
        <v>203</v>
      </c>
      <c r="C381" s="66" t="s">
        <v>567</v>
      </c>
      <c r="D381" s="69">
        <v>0</v>
      </c>
      <c r="E381" s="69">
        <v>7</v>
      </c>
      <c r="F381" s="69">
        <v>41</v>
      </c>
      <c r="G381" s="69">
        <v>2</v>
      </c>
      <c r="H381" s="69">
        <v>2</v>
      </c>
    </row>
    <row r="382" spans="2:8" x14ac:dyDescent="0.25">
      <c r="B382" s="64" t="s">
        <v>203</v>
      </c>
      <c r="C382" s="66" t="s">
        <v>568</v>
      </c>
      <c r="D382" s="69">
        <v>0</v>
      </c>
      <c r="E382" s="69">
        <v>8</v>
      </c>
      <c r="F382" s="69">
        <v>0</v>
      </c>
      <c r="G382" s="69">
        <v>0</v>
      </c>
      <c r="H382" s="69">
        <v>0</v>
      </c>
    </row>
    <row r="383" spans="2:8" x14ac:dyDescent="0.25">
      <c r="B383" s="64" t="s">
        <v>203</v>
      </c>
      <c r="C383" s="66" t="s">
        <v>226</v>
      </c>
      <c r="D383" s="69">
        <v>5</v>
      </c>
      <c r="E383" s="69">
        <v>106</v>
      </c>
      <c r="F383" s="69">
        <v>159</v>
      </c>
      <c r="G383" s="69">
        <v>11</v>
      </c>
      <c r="H383" s="69">
        <v>11</v>
      </c>
    </row>
    <row r="384" spans="2:8" x14ac:dyDescent="0.25">
      <c r="B384" s="64" t="s">
        <v>203</v>
      </c>
      <c r="C384" s="66" t="s">
        <v>397</v>
      </c>
      <c r="D384" s="69">
        <v>2</v>
      </c>
      <c r="E384" s="69">
        <v>8</v>
      </c>
      <c r="F384" s="69">
        <v>0</v>
      </c>
      <c r="G384" s="69">
        <v>1</v>
      </c>
      <c r="H384" s="69">
        <v>1</v>
      </c>
    </row>
    <row r="385" spans="2:8" x14ac:dyDescent="0.25">
      <c r="B385" s="64" t="s">
        <v>203</v>
      </c>
      <c r="C385" s="66" t="s">
        <v>569</v>
      </c>
      <c r="D385" s="69">
        <v>1</v>
      </c>
      <c r="E385" s="69">
        <v>3</v>
      </c>
      <c r="F385" s="69">
        <v>0</v>
      </c>
      <c r="G385" s="69">
        <v>0</v>
      </c>
      <c r="H385" s="69">
        <v>0</v>
      </c>
    </row>
    <row r="386" spans="2:8" x14ac:dyDescent="0.25">
      <c r="B386" s="64" t="s">
        <v>203</v>
      </c>
      <c r="C386" s="66" t="s">
        <v>570</v>
      </c>
      <c r="D386" s="69">
        <v>0</v>
      </c>
      <c r="E386" s="69">
        <v>10</v>
      </c>
      <c r="F386" s="69">
        <v>0</v>
      </c>
      <c r="G386" s="69">
        <v>0</v>
      </c>
      <c r="H386" s="69">
        <v>0</v>
      </c>
    </row>
    <row r="387" spans="2:8" x14ac:dyDescent="0.25">
      <c r="B387" s="64" t="s">
        <v>203</v>
      </c>
      <c r="C387" s="66" t="s">
        <v>571</v>
      </c>
      <c r="D387" s="69">
        <v>0</v>
      </c>
      <c r="E387" s="69">
        <v>10</v>
      </c>
      <c r="F387" s="69">
        <v>0</v>
      </c>
      <c r="G387" s="69">
        <v>0</v>
      </c>
      <c r="H387" s="69">
        <v>0</v>
      </c>
    </row>
    <row r="388" spans="2:8" x14ac:dyDescent="0.25">
      <c r="B388" s="64" t="s">
        <v>203</v>
      </c>
      <c r="C388" s="66" t="s">
        <v>572</v>
      </c>
      <c r="D388" s="69">
        <v>1</v>
      </c>
      <c r="E388" s="69">
        <v>15</v>
      </c>
      <c r="F388" s="69">
        <v>0</v>
      </c>
      <c r="G388" s="69">
        <v>1</v>
      </c>
      <c r="H388" s="69">
        <v>1</v>
      </c>
    </row>
    <row r="389" spans="2:8" x14ac:dyDescent="0.25">
      <c r="B389" s="64" t="s">
        <v>203</v>
      </c>
      <c r="C389" s="66" t="s">
        <v>358</v>
      </c>
      <c r="D389" s="69">
        <v>0</v>
      </c>
      <c r="E389" s="69">
        <v>9</v>
      </c>
      <c r="F389" s="69">
        <v>0</v>
      </c>
      <c r="G389" s="69">
        <v>0</v>
      </c>
      <c r="H389" s="69">
        <v>0</v>
      </c>
    </row>
    <row r="390" spans="2:8" x14ac:dyDescent="0.25">
      <c r="B390" s="64" t="s">
        <v>203</v>
      </c>
      <c r="C390" s="66" t="s">
        <v>573</v>
      </c>
      <c r="D390" s="69">
        <v>1</v>
      </c>
      <c r="E390" s="69">
        <v>37</v>
      </c>
      <c r="F390" s="69">
        <v>24</v>
      </c>
      <c r="G390" s="69">
        <v>3</v>
      </c>
      <c r="H390" s="69">
        <v>3</v>
      </c>
    </row>
    <row r="391" spans="2:8" x14ac:dyDescent="0.25">
      <c r="B391" s="64" t="s">
        <v>203</v>
      </c>
      <c r="C391" s="66" t="s">
        <v>574</v>
      </c>
      <c r="D391" s="69">
        <v>0</v>
      </c>
      <c r="E391" s="69">
        <v>5</v>
      </c>
      <c r="F391" s="69">
        <v>0</v>
      </c>
      <c r="G391" s="69">
        <v>0</v>
      </c>
      <c r="H391" s="69">
        <v>0</v>
      </c>
    </row>
    <row r="392" spans="2:8" x14ac:dyDescent="0.25">
      <c r="B392" s="64" t="s">
        <v>203</v>
      </c>
      <c r="C392" s="66" t="s">
        <v>575</v>
      </c>
      <c r="D392" s="69">
        <v>44</v>
      </c>
      <c r="E392" s="69">
        <v>655</v>
      </c>
      <c r="F392" s="69">
        <v>0</v>
      </c>
      <c r="G392" s="69">
        <v>31</v>
      </c>
      <c r="H392" s="69">
        <v>31</v>
      </c>
    </row>
    <row r="393" spans="2:8" x14ac:dyDescent="0.25">
      <c r="B393" s="64" t="s">
        <v>203</v>
      </c>
      <c r="C393" s="66" t="s">
        <v>576</v>
      </c>
      <c r="D393" s="69">
        <v>0</v>
      </c>
      <c r="E393" s="69">
        <v>0</v>
      </c>
      <c r="F393" s="69">
        <v>315</v>
      </c>
      <c r="G393" s="69">
        <v>13</v>
      </c>
      <c r="H393" s="69">
        <v>13</v>
      </c>
    </row>
    <row r="394" spans="2:8" x14ac:dyDescent="0.25">
      <c r="B394" s="64" t="s">
        <v>203</v>
      </c>
      <c r="C394" s="66" t="s">
        <v>577</v>
      </c>
      <c r="D394" s="69">
        <v>0</v>
      </c>
      <c r="E394" s="69">
        <v>58</v>
      </c>
      <c r="F394" s="69">
        <v>0</v>
      </c>
      <c r="G394" s="69">
        <v>2</v>
      </c>
      <c r="H394" s="69">
        <v>2</v>
      </c>
    </row>
    <row r="395" spans="2:8" x14ac:dyDescent="0.25">
      <c r="B395" s="64" t="s">
        <v>203</v>
      </c>
      <c r="C395" s="66" t="s">
        <v>578</v>
      </c>
      <c r="D395" s="69">
        <v>1</v>
      </c>
      <c r="E395" s="69">
        <v>17</v>
      </c>
      <c r="F395" s="69">
        <v>30</v>
      </c>
      <c r="G395" s="69">
        <v>2</v>
      </c>
      <c r="H395" s="69">
        <v>2</v>
      </c>
    </row>
    <row r="396" spans="2:8" x14ac:dyDescent="0.25">
      <c r="B396" s="64" t="s">
        <v>203</v>
      </c>
      <c r="C396" s="66" t="s">
        <v>579</v>
      </c>
      <c r="D396" s="69">
        <v>0</v>
      </c>
      <c r="E396" s="69">
        <v>4</v>
      </c>
      <c r="F396" s="69">
        <v>0</v>
      </c>
      <c r="G396" s="69">
        <v>0</v>
      </c>
      <c r="H396" s="69">
        <v>0</v>
      </c>
    </row>
    <row r="397" spans="2:8" x14ac:dyDescent="0.25">
      <c r="B397" s="64" t="s">
        <v>203</v>
      </c>
      <c r="C397" s="66" t="s">
        <v>580</v>
      </c>
      <c r="D397" s="69">
        <v>0</v>
      </c>
      <c r="E397" s="69">
        <v>0</v>
      </c>
      <c r="F397" s="69">
        <v>351</v>
      </c>
      <c r="G397" s="69">
        <v>14</v>
      </c>
      <c r="H397" s="69">
        <v>14</v>
      </c>
    </row>
    <row r="398" spans="2:8" x14ac:dyDescent="0.25">
      <c r="B398" s="64" t="s">
        <v>203</v>
      </c>
      <c r="C398" s="66" t="s">
        <v>581</v>
      </c>
      <c r="D398" s="69">
        <v>2</v>
      </c>
      <c r="E398" s="69">
        <v>19</v>
      </c>
      <c r="F398" s="69">
        <v>29</v>
      </c>
      <c r="G398" s="69">
        <v>2</v>
      </c>
      <c r="H398" s="69">
        <v>2</v>
      </c>
    </row>
    <row r="399" spans="2:8" x14ac:dyDescent="0.25">
      <c r="B399" s="64" t="s">
        <v>203</v>
      </c>
      <c r="C399" s="66" t="s">
        <v>582</v>
      </c>
      <c r="D399" s="69">
        <v>0</v>
      </c>
      <c r="E399" s="69">
        <v>12</v>
      </c>
      <c r="F399" s="69">
        <v>0</v>
      </c>
      <c r="G399" s="69">
        <v>1</v>
      </c>
      <c r="H399" s="69">
        <v>1</v>
      </c>
    </row>
    <row r="400" spans="2:8" x14ac:dyDescent="0.25">
      <c r="B400" s="64" t="s">
        <v>203</v>
      </c>
      <c r="C400" s="66" t="s">
        <v>583</v>
      </c>
      <c r="D400" s="69">
        <v>3</v>
      </c>
      <c r="E400" s="69">
        <v>31</v>
      </c>
      <c r="F400" s="69">
        <v>0</v>
      </c>
      <c r="G400" s="69">
        <v>2</v>
      </c>
      <c r="H400" s="69">
        <v>2</v>
      </c>
    </row>
    <row r="401" spans="2:8" x14ac:dyDescent="0.25">
      <c r="B401" s="64" t="s">
        <v>203</v>
      </c>
      <c r="C401" s="66" t="s">
        <v>584</v>
      </c>
      <c r="D401" s="69">
        <v>2</v>
      </c>
      <c r="E401" s="69">
        <v>37</v>
      </c>
      <c r="F401" s="69">
        <v>0</v>
      </c>
      <c r="G401" s="69">
        <v>2</v>
      </c>
      <c r="H401" s="69">
        <v>2</v>
      </c>
    </row>
    <row r="402" spans="2:8" x14ac:dyDescent="0.25">
      <c r="B402" s="64" t="s">
        <v>203</v>
      </c>
      <c r="C402" s="66" t="s">
        <v>585</v>
      </c>
      <c r="D402" s="69">
        <v>1</v>
      </c>
      <c r="E402" s="69">
        <v>21</v>
      </c>
      <c r="F402" s="69">
        <v>0</v>
      </c>
      <c r="G402" s="69">
        <v>1</v>
      </c>
      <c r="H402" s="69">
        <v>1</v>
      </c>
    </row>
    <row r="403" spans="2:8" x14ac:dyDescent="0.25">
      <c r="B403" s="64" t="s">
        <v>203</v>
      </c>
      <c r="C403" s="66" t="s">
        <v>227</v>
      </c>
      <c r="D403" s="69">
        <v>4</v>
      </c>
      <c r="E403" s="69">
        <v>74</v>
      </c>
      <c r="F403" s="69">
        <v>142</v>
      </c>
      <c r="G403" s="69">
        <v>9</v>
      </c>
      <c r="H403" s="69">
        <v>9</v>
      </c>
    </row>
    <row r="404" spans="2:8" x14ac:dyDescent="0.25">
      <c r="B404" s="64" t="s">
        <v>203</v>
      </c>
      <c r="C404" s="66" t="s">
        <v>586</v>
      </c>
      <c r="D404" s="69">
        <v>2</v>
      </c>
      <c r="E404" s="69">
        <v>28</v>
      </c>
      <c r="F404" s="69">
        <v>28</v>
      </c>
      <c r="G404" s="69">
        <v>2</v>
      </c>
      <c r="H404" s="69">
        <v>2</v>
      </c>
    </row>
    <row r="405" spans="2:8" x14ac:dyDescent="0.25">
      <c r="B405" s="64" t="s">
        <v>203</v>
      </c>
      <c r="C405" s="66" t="s">
        <v>587</v>
      </c>
      <c r="D405" s="69">
        <v>0</v>
      </c>
      <c r="E405" s="69">
        <v>5</v>
      </c>
      <c r="F405" s="69">
        <v>0</v>
      </c>
      <c r="G405" s="69">
        <v>0</v>
      </c>
      <c r="H405" s="69">
        <v>0</v>
      </c>
    </row>
    <row r="406" spans="2:8" x14ac:dyDescent="0.25">
      <c r="B406" s="64" t="s">
        <v>203</v>
      </c>
      <c r="C406" s="66" t="s">
        <v>228</v>
      </c>
      <c r="D406" s="69">
        <v>6</v>
      </c>
      <c r="E406" s="69">
        <v>98</v>
      </c>
      <c r="F406" s="69">
        <v>111</v>
      </c>
      <c r="G406" s="69">
        <v>9</v>
      </c>
      <c r="H406" s="69">
        <v>9</v>
      </c>
    </row>
    <row r="407" spans="2:8" ht="30" x14ac:dyDescent="0.25">
      <c r="B407" s="64" t="s">
        <v>204</v>
      </c>
      <c r="C407" s="66" t="s">
        <v>588</v>
      </c>
      <c r="D407" s="69">
        <v>0</v>
      </c>
      <c r="E407" s="69">
        <v>5</v>
      </c>
      <c r="F407" s="69">
        <v>0</v>
      </c>
      <c r="G407" s="69">
        <v>0</v>
      </c>
      <c r="H407" s="69">
        <v>0</v>
      </c>
    </row>
    <row r="408" spans="2:8" ht="30" x14ac:dyDescent="0.25">
      <c r="B408" s="64" t="s">
        <v>204</v>
      </c>
      <c r="C408" s="66" t="s">
        <v>589</v>
      </c>
      <c r="D408" s="69">
        <v>0</v>
      </c>
      <c r="E408" s="69">
        <v>15</v>
      </c>
      <c r="F408" s="69">
        <v>0</v>
      </c>
      <c r="G408" s="69">
        <v>1</v>
      </c>
      <c r="H408" s="69">
        <v>1</v>
      </c>
    </row>
    <row r="409" spans="2:8" ht="30" x14ac:dyDescent="0.25">
      <c r="B409" s="64" t="s">
        <v>204</v>
      </c>
      <c r="C409" s="66" t="s">
        <v>590</v>
      </c>
      <c r="D409" s="69">
        <v>1</v>
      </c>
      <c r="E409" s="69">
        <v>10</v>
      </c>
      <c r="F409" s="69">
        <v>16</v>
      </c>
      <c r="G409" s="69">
        <v>1</v>
      </c>
      <c r="H409" s="69">
        <v>1</v>
      </c>
    </row>
    <row r="410" spans="2:8" ht="30" x14ac:dyDescent="0.25">
      <c r="B410" s="64" t="s">
        <v>204</v>
      </c>
      <c r="C410" s="66" t="s">
        <v>591</v>
      </c>
      <c r="D410" s="69">
        <v>2</v>
      </c>
      <c r="E410" s="69">
        <v>12</v>
      </c>
      <c r="F410" s="69">
        <v>8</v>
      </c>
      <c r="G410" s="69">
        <v>1</v>
      </c>
      <c r="H410" s="69">
        <v>1</v>
      </c>
    </row>
    <row r="411" spans="2:8" ht="30" x14ac:dyDescent="0.25">
      <c r="B411" s="64" t="s">
        <v>204</v>
      </c>
      <c r="C411" s="66" t="s">
        <v>229</v>
      </c>
      <c r="D411" s="69">
        <v>2</v>
      </c>
      <c r="E411" s="69">
        <v>23</v>
      </c>
      <c r="F411" s="69">
        <v>13</v>
      </c>
      <c r="G411" s="69">
        <v>2</v>
      </c>
      <c r="H411" s="69">
        <v>2</v>
      </c>
    </row>
    <row r="412" spans="2:8" ht="30" x14ac:dyDescent="0.25">
      <c r="B412" s="64" t="s">
        <v>204</v>
      </c>
      <c r="C412" s="66" t="s">
        <v>592</v>
      </c>
      <c r="D412" s="69">
        <v>0</v>
      </c>
      <c r="E412" s="69">
        <v>7</v>
      </c>
      <c r="F412" s="69">
        <v>0</v>
      </c>
      <c r="G412" s="69">
        <v>0</v>
      </c>
      <c r="H412" s="69">
        <v>0</v>
      </c>
    </row>
    <row r="413" spans="2:8" ht="30" x14ac:dyDescent="0.25">
      <c r="B413" s="64" t="s">
        <v>204</v>
      </c>
      <c r="C413" s="66" t="s">
        <v>593</v>
      </c>
      <c r="D413" s="69">
        <v>0</v>
      </c>
      <c r="E413" s="69">
        <v>6</v>
      </c>
      <c r="F413" s="69">
        <v>0</v>
      </c>
      <c r="G413" s="69">
        <v>0</v>
      </c>
      <c r="H413" s="69">
        <v>0</v>
      </c>
    </row>
    <row r="414" spans="2:8" ht="30" x14ac:dyDescent="0.25">
      <c r="B414" s="64" t="s">
        <v>204</v>
      </c>
      <c r="C414" s="66" t="s">
        <v>433</v>
      </c>
      <c r="D414" s="69">
        <v>1</v>
      </c>
      <c r="E414" s="69">
        <v>6</v>
      </c>
      <c r="F414" s="69">
        <v>0</v>
      </c>
      <c r="G414" s="69">
        <v>0</v>
      </c>
      <c r="H414" s="69">
        <v>0</v>
      </c>
    </row>
    <row r="415" spans="2:8" ht="30" x14ac:dyDescent="0.25">
      <c r="B415" s="64" t="s">
        <v>204</v>
      </c>
      <c r="C415" s="66" t="s">
        <v>434</v>
      </c>
      <c r="D415" s="69">
        <v>0</v>
      </c>
      <c r="E415" s="69">
        <v>10</v>
      </c>
      <c r="F415" s="69">
        <v>0</v>
      </c>
      <c r="G415" s="69">
        <v>0</v>
      </c>
      <c r="H415" s="69">
        <v>0</v>
      </c>
    </row>
    <row r="416" spans="2:8" ht="30" x14ac:dyDescent="0.25">
      <c r="B416" s="64" t="s">
        <v>204</v>
      </c>
      <c r="C416" s="66" t="s">
        <v>594</v>
      </c>
      <c r="D416" s="69">
        <v>2</v>
      </c>
      <c r="E416" s="69">
        <v>18</v>
      </c>
      <c r="F416" s="69">
        <v>0</v>
      </c>
      <c r="G416" s="69">
        <v>1</v>
      </c>
      <c r="H416" s="69">
        <v>1</v>
      </c>
    </row>
    <row r="417" spans="2:8" ht="30" x14ac:dyDescent="0.25">
      <c r="B417" s="64" t="s">
        <v>204</v>
      </c>
      <c r="C417" s="66" t="s">
        <v>595</v>
      </c>
      <c r="D417" s="69">
        <v>1</v>
      </c>
      <c r="E417" s="69">
        <v>7</v>
      </c>
      <c r="F417" s="69">
        <v>0</v>
      </c>
      <c r="G417" s="69">
        <v>0</v>
      </c>
      <c r="H417" s="69">
        <v>0</v>
      </c>
    </row>
    <row r="418" spans="2:8" ht="30" x14ac:dyDescent="0.25">
      <c r="B418" s="64" t="s">
        <v>204</v>
      </c>
      <c r="C418" s="66" t="s">
        <v>596</v>
      </c>
      <c r="D418" s="69">
        <v>0</v>
      </c>
      <c r="E418" s="69">
        <v>5</v>
      </c>
      <c r="F418" s="69">
        <v>0</v>
      </c>
      <c r="G418" s="69">
        <v>0</v>
      </c>
      <c r="H418" s="69">
        <v>0</v>
      </c>
    </row>
    <row r="419" spans="2:8" ht="30" x14ac:dyDescent="0.25">
      <c r="B419" s="64" t="s">
        <v>204</v>
      </c>
      <c r="C419" s="66" t="s">
        <v>597</v>
      </c>
      <c r="D419" s="69">
        <v>1</v>
      </c>
      <c r="E419" s="69">
        <v>15</v>
      </c>
      <c r="F419" s="69">
        <v>0</v>
      </c>
      <c r="G419" s="69">
        <v>1</v>
      </c>
      <c r="H419" s="69">
        <v>1</v>
      </c>
    </row>
    <row r="420" spans="2:8" ht="30" x14ac:dyDescent="0.25">
      <c r="B420" s="64" t="s">
        <v>204</v>
      </c>
      <c r="C420" s="66" t="s">
        <v>598</v>
      </c>
      <c r="D420" s="69">
        <v>0</v>
      </c>
      <c r="E420" s="69">
        <v>5</v>
      </c>
      <c r="F420" s="69">
        <v>0</v>
      </c>
      <c r="G420" s="69">
        <v>0</v>
      </c>
      <c r="H420" s="69">
        <v>0</v>
      </c>
    </row>
    <row r="421" spans="2:8" ht="30" x14ac:dyDescent="0.25">
      <c r="B421" s="64" t="s">
        <v>204</v>
      </c>
      <c r="C421" s="66" t="s">
        <v>599</v>
      </c>
      <c r="D421" s="69">
        <v>0</v>
      </c>
      <c r="E421" s="69">
        <v>16</v>
      </c>
      <c r="F421" s="69">
        <v>0</v>
      </c>
      <c r="G421" s="69">
        <v>1</v>
      </c>
      <c r="H421" s="69">
        <v>1</v>
      </c>
    </row>
    <row r="422" spans="2:8" ht="30" x14ac:dyDescent="0.25">
      <c r="B422" s="64" t="s">
        <v>204</v>
      </c>
      <c r="C422" s="66" t="s">
        <v>600</v>
      </c>
      <c r="D422" s="69">
        <v>0</v>
      </c>
      <c r="E422" s="69">
        <v>5</v>
      </c>
      <c r="F422" s="69">
        <v>0</v>
      </c>
      <c r="G422" s="69">
        <v>0</v>
      </c>
      <c r="H422" s="69">
        <v>0</v>
      </c>
    </row>
    <row r="423" spans="2:8" ht="30" x14ac:dyDescent="0.25">
      <c r="B423" s="64" t="s">
        <v>204</v>
      </c>
      <c r="C423" s="66" t="s">
        <v>601</v>
      </c>
      <c r="D423" s="69">
        <v>0</v>
      </c>
      <c r="E423" s="69">
        <v>13</v>
      </c>
      <c r="F423" s="69">
        <v>0</v>
      </c>
      <c r="G423" s="69">
        <v>1</v>
      </c>
      <c r="H423" s="69">
        <v>1</v>
      </c>
    </row>
    <row r="424" spans="2:8" ht="30" x14ac:dyDescent="0.25">
      <c r="B424" s="64" t="s">
        <v>204</v>
      </c>
      <c r="C424" s="66" t="s">
        <v>602</v>
      </c>
      <c r="D424" s="69">
        <v>1</v>
      </c>
      <c r="E424" s="69">
        <v>17</v>
      </c>
      <c r="F424" s="69">
        <v>0</v>
      </c>
      <c r="G424" s="69">
        <v>1</v>
      </c>
      <c r="H424" s="69">
        <v>1</v>
      </c>
    </row>
    <row r="425" spans="2:8" ht="30" x14ac:dyDescent="0.25">
      <c r="B425" s="64" t="s">
        <v>204</v>
      </c>
      <c r="C425" s="66" t="s">
        <v>603</v>
      </c>
      <c r="D425" s="69">
        <v>0</v>
      </c>
      <c r="E425" s="69">
        <v>25</v>
      </c>
      <c r="F425" s="69">
        <v>0</v>
      </c>
      <c r="G425" s="69">
        <v>1</v>
      </c>
      <c r="H425" s="69">
        <v>1</v>
      </c>
    </row>
    <row r="426" spans="2:8" ht="30" x14ac:dyDescent="0.25">
      <c r="B426" s="64" t="s">
        <v>204</v>
      </c>
      <c r="C426" s="66" t="s">
        <v>604</v>
      </c>
      <c r="D426" s="69">
        <v>0</v>
      </c>
      <c r="E426" s="69">
        <v>11</v>
      </c>
      <c r="F426" s="69">
        <v>0</v>
      </c>
      <c r="G426" s="69">
        <v>1</v>
      </c>
      <c r="H426" s="69">
        <v>1</v>
      </c>
    </row>
    <row r="427" spans="2:8" ht="30" x14ac:dyDescent="0.25">
      <c r="B427" s="64" t="s">
        <v>204</v>
      </c>
      <c r="C427" s="66" t="s">
        <v>605</v>
      </c>
      <c r="D427" s="69">
        <v>0</v>
      </c>
      <c r="E427" s="69">
        <v>6</v>
      </c>
      <c r="F427" s="69">
        <v>0</v>
      </c>
      <c r="G427" s="69">
        <v>0</v>
      </c>
      <c r="H427" s="69">
        <v>0</v>
      </c>
    </row>
    <row r="428" spans="2:8" ht="30" x14ac:dyDescent="0.25">
      <c r="B428" s="64" t="s">
        <v>204</v>
      </c>
      <c r="C428" s="66" t="s">
        <v>606</v>
      </c>
      <c r="D428" s="69">
        <v>0</v>
      </c>
      <c r="E428" s="69">
        <v>7</v>
      </c>
      <c r="F428" s="69">
        <v>0</v>
      </c>
      <c r="G428" s="69">
        <v>0</v>
      </c>
      <c r="H428" s="69">
        <v>0</v>
      </c>
    </row>
    <row r="429" spans="2:8" ht="30" x14ac:dyDescent="0.25">
      <c r="B429" s="64" t="s">
        <v>204</v>
      </c>
      <c r="C429" s="66" t="s">
        <v>607</v>
      </c>
      <c r="D429" s="69">
        <v>0</v>
      </c>
      <c r="E429" s="69">
        <v>5</v>
      </c>
      <c r="F429" s="69">
        <v>0</v>
      </c>
      <c r="G429" s="69">
        <v>0</v>
      </c>
      <c r="H429" s="69">
        <v>0</v>
      </c>
    </row>
    <row r="430" spans="2:8" ht="30" x14ac:dyDescent="0.25">
      <c r="B430" s="64" t="s">
        <v>204</v>
      </c>
      <c r="C430" s="66" t="s">
        <v>313</v>
      </c>
      <c r="D430" s="69">
        <v>0</v>
      </c>
      <c r="E430" s="69">
        <v>4</v>
      </c>
      <c r="F430" s="69">
        <v>0</v>
      </c>
      <c r="G430" s="69">
        <v>0</v>
      </c>
      <c r="H430" s="69">
        <v>0</v>
      </c>
    </row>
    <row r="431" spans="2:8" ht="30" x14ac:dyDescent="0.25">
      <c r="B431" s="64" t="s">
        <v>204</v>
      </c>
      <c r="C431" s="66" t="s">
        <v>608</v>
      </c>
      <c r="D431" s="69">
        <v>1</v>
      </c>
      <c r="E431" s="69">
        <v>5</v>
      </c>
      <c r="F431" s="69">
        <v>0</v>
      </c>
      <c r="G431" s="69">
        <v>0</v>
      </c>
      <c r="H431" s="69">
        <v>0</v>
      </c>
    </row>
    <row r="432" spans="2:8" ht="30" x14ac:dyDescent="0.25">
      <c r="B432" s="64" t="s">
        <v>204</v>
      </c>
      <c r="C432" s="66" t="s">
        <v>609</v>
      </c>
      <c r="D432" s="69">
        <v>0</v>
      </c>
      <c r="E432" s="69">
        <v>15</v>
      </c>
      <c r="F432" s="69">
        <v>0</v>
      </c>
      <c r="G432" s="69">
        <v>1</v>
      </c>
      <c r="H432" s="69">
        <v>1</v>
      </c>
    </row>
    <row r="433" spans="2:8" ht="30" x14ac:dyDescent="0.25">
      <c r="B433" s="64" t="s">
        <v>204</v>
      </c>
      <c r="C433" s="66" t="s">
        <v>610</v>
      </c>
      <c r="D433" s="69">
        <v>0</v>
      </c>
      <c r="E433" s="69">
        <v>12</v>
      </c>
      <c r="F433" s="69">
        <v>0</v>
      </c>
      <c r="G433" s="69">
        <v>1</v>
      </c>
      <c r="H433" s="69">
        <v>1</v>
      </c>
    </row>
    <row r="434" spans="2:8" ht="30" x14ac:dyDescent="0.25">
      <c r="B434" s="64" t="s">
        <v>204</v>
      </c>
      <c r="C434" s="66" t="s">
        <v>364</v>
      </c>
      <c r="D434" s="69">
        <v>1</v>
      </c>
      <c r="E434" s="69">
        <v>15</v>
      </c>
      <c r="F434" s="69">
        <v>0</v>
      </c>
      <c r="G434" s="69">
        <v>1</v>
      </c>
      <c r="H434" s="69">
        <v>1</v>
      </c>
    </row>
    <row r="435" spans="2:8" ht="30" x14ac:dyDescent="0.25">
      <c r="B435" s="64" t="s">
        <v>204</v>
      </c>
      <c r="C435" s="66" t="s">
        <v>365</v>
      </c>
      <c r="D435" s="69">
        <v>0</v>
      </c>
      <c r="E435" s="69">
        <v>6</v>
      </c>
      <c r="F435" s="69">
        <v>0</v>
      </c>
      <c r="G435" s="69">
        <v>0</v>
      </c>
      <c r="H435" s="69">
        <v>0</v>
      </c>
    </row>
    <row r="436" spans="2:8" ht="30" x14ac:dyDescent="0.25">
      <c r="B436" s="64" t="s">
        <v>204</v>
      </c>
      <c r="C436" s="66" t="s">
        <v>611</v>
      </c>
      <c r="D436" s="69">
        <v>1</v>
      </c>
      <c r="E436" s="69">
        <v>8</v>
      </c>
      <c r="F436" s="69">
        <v>0</v>
      </c>
      <c r="G436" s="69">
        <v>0</v>
      </c>
      <c r="H436" s="69">
        <v>0</v>
      </c>
    </row>
    <row r="437" spans="2:8" ht="30" x14ac:dyDescent="0.25">
      <c r="B437" s="64" t="s">
        <v>204</v>
      </c>
      <c r="C437" s="66" t="s">
        <v>612</v>
      </c>
      <c r="D437" s="69">
        <v>0</v>
      </c>
      <c r="E437" s="69">
        <v>9</v>
      </c>
      <c r="F437" s="69">
        <v>0</v>
      </c>
      <c r="G437" s="69">
        <v>0</v>
      </c>
      <c r="H437" s="69">
        <v>0</v>
      </c>
    </row>
    <row r="438" spans="2:8" ht="30" x14ac:dyDescent="0.25">
      <c r="B438" s="64" t="s">
        <v>204</v>
      </c>
      <c r="C438" s="66" t="s">
        <v>613</v>
      </c>
      <c r="D438" s="69">
        <v>1</v>
      </c>
      <c r="E438" s="69">
        <v>10</v>
      </c>
      <c r="F438" s="69">
        <v>0</v>
      </c>
      <c r="G438" s="69">
        <v>1</v>
      </c>
      <c r="H438" s="69">
        <v>1</v>
      </c>
    </row>
    <row r="439" spans="2:8" ht="30" x14ac:dyDescent="0.25">
      <c r="B439" s="64" t="s">
        <v>204</v>
      </c>
      <c r="C439" s="66" t="s">
        <v>328</v>
      </c>
      <c r="D439" s="69">
        <v>0</v>
      </c>
      <c r="E439" s="69">
        <v>16</v>
      </c>
      <c r="F439" s="69">
        <v>0</v>
      </c>
      <c r="G439" s="69">
        <v>1</v>
      </c>
      <c r="H439" s="69">
        <v>1</v>
      </c>
    </row>
    <row r="440" spans="2:8" ht="30" x14ac:dyDescent="0.25">
      <c r="B440" s="64" t="s">
        <v>204</v>
      </c>
      <c r="C440" s="66" t="s">
        <v>614</v>
      </c>
      <c r="D440" s="69">
        <v>1</v>
      </c>
      <c r="E440" s="69">
        <v>8</v>
      </c>
      <c r="F440" s="69">
        <v>0</v>
      </c>
      <c r="G440" s="69">
        <v>0</v>
      </c>
      <c r="H440" s="69">
        <v>0</v>
      </c>
    </row>
    <row r="441" spans="2:8" ht="30" x14ac:dyDescent="0.25">
      <c r="B441" s="64" t="s">
        <v>204</v>
      </c>
      <c r="C441" s="66" t="s">
        <v>615</v>
      </c>
      <c r="D441" s="69">
        <v>0</v>
      </c>
      <c r="E441" s="69">
        <v>5</v>
      </c>
      <c r="F441" s="69">
        <v>0</v>
      </c>
      <c r="G441" s="69">
        <v>0</v>
      </c>
      <c r="H441" s="69">
        <v>0</v>
      </c>
    </row>
    <row r="442" spans="2:8" ht="30" x14ac:dyDescent="0.25">
      <c r="B442" s="64" t="s">
        <v>204</v>
      </c>
      <c r="C442" s="66" t="s">
        <v>616</v>
      </c>
      <c r="D442" s="69">
        <v>0</v>
      </c>
      <c r="E442" s="69">
        <v>8</v>
      </c>
      <c r="F442" s="69">
        <v>0</v>
      </c>
      <c r="G442" s="69">
        <v>0</v>
      </c>
      <c r="H442" s="69">
        <v>0</v>
      </c>
    </row>
    <row r="443" spans="2:8" ht="30" x14ac:dyDescent="0.25">
      <c r="B443" s="64" t="s">
        <v>204</v>
      </c>
      <c r="C443" s="66" t="s">
        <v>617</v>
      </c>
      <c r="D443" s="69">
        <v>2</v>
      </c>
      <c r="E443" s="69">
        <v>30</v>
      </c>
      <c r="F443" s="69">
        <v>0</v>
      </c>
      <c r="G443" s="69">
        <v>1</v>
      </c>
      <c r="H443" s="69">
        <v>1</v>
      </c>
    </row>
    <row r="444" spans="2:8" ht="30" x14ac:dyDescent="0.25">
      <c r="B444" s="64" t="s">
        <v>204</v>
      </c>
      <c r="C444" s="66" t="s">
        <v>618</v>
      </c>
      <c r="D444" s="69">
        <v>0</v>
      </c>
      <c r="E444" s="69">
        <v>2</v>
      </c>
      <c r="F444" s="69">
        <v>0</v>
      </c>
      <c r="G444" s="69">
        <v>0</v>
      </c>
      <c r="H444" s="69">
        <v>0</v>
      </c>
    </row>
    <row r="445" spans="2:8" ht="30" x14ac:dyDescent="0.25">
      <c r="B445" s="64" t="s">
        <v>204</v>
      </c>
      <c r="C445" s="66" t="s">
        <v>619</v>
      </c>
      <c r="D445" s="69">
        <v>2</v>
      </c>
      <c r="E445" s="69">
        <v>20</v>
      </c>
      <c r="F445" s="69">
        <v>0</v>
      </c>
      <c r="G445" s="69">
        <v>1</v>
      </c>
      <c r="H445" s="69">
        <v>1</v>
      </c>
    </row>
    <row r="446" spans="2:8" ht="30" x14ac:dyDescent="0.25">
      <c r="B446" s="64" t="s">
        <v>204</v>
      </c>
      <c r="C446" s="66" t="s">
        <v>620</v>
      </c>
      <c r="D446" s="69">
        <v>0</v>
      </c>
      <c r="E446" s="69">
        <v>15</v>
      </c>
      <c r="F446" s="69">
        <v>0</v>
      </c>
      <c r="G446" s="69">
        <v>1</v>
      </c>
      <c r="H446" s="69">
        <v>1</v>
      </c>
    </row>
    <row r="447" spans="2:8" ht="30" x14ac:dyDescent="0.25">
      <c r="B447" s="64" t="s">
        <v>204</v>
      </c>
      <c r="C447" s="66" t="s">
        <v>621</v>
      </c>
      <c r="D447" s="69">
        <v>1</v>
      </c>
      <c r="E447" s="69">
        <v>14</v>
      </c>
      <c r="F447" s="69">
        <v>0</v>
      </c>
      <c r="G447" s="69">
        <v>1</v>
      </c>
      <c r="H447" s="69">
        <v>1</v>
      </c>
    </row>
    <row r="448" spans="2:8" ht="30" x14ac:dyDescent="0.25">
      <c r="B448" s="64" t="s">
        <v>204</v>
      </c>
      <c r="C448" s="66" t="s">
        <v>264</v>
      </c>
      <c r="D448" s="69">
        <v>0</v>
      </c>
      <c r="E448" s="69">
        <v>9</v>
      </c>
      <c r="F448" s="69">
        <v>0</v>
      </c>
      <c r="G448" s="69">
        <v>0</v>
      </c>
      <c r="H448" s="69">
        <v>0</v>
      </c>
    </row>
    <row r="449" spans="2:8" ht="30" x14ac:dyDescent="0.25">
      <c r="B449" s="64" t="s">
        <v>204</v>
      </c>
      <c r="C449" s="66" t="s">
        <v>560</v>
      </c>
      <c r="D449" s="69">
        <v>0</v>
      </c>
      <c r="E449" s="69">
        <v>6</v>
      </c>
      <c r="F449" s="69">
        <v>0</v>
      </c>
      <c r="G449" s="69">
        <v>0</v>
      </c>
      <c r="H449" s="69">
        <v>0</v>
      </c>
    </row>
    <row r="450" spans="2:8" ht="30" x14ac:dyDescent="0.25">
      <c r="B450" s="64" t="s">
        <v>204</v>
      </c>
      <c r="C450" s="66" t="s">
        <v>622</v>
      </c>
      <c r="D450" s="69">
        <v>3</v>
      </c>
      <c r="E450" s="69">
        <v>28</v>
      </c>
      <c r="F450" s="69">
        <v>22</v>
      </c>
      <c r="G450" s="69">
        <v>2</v>
      </c>
      <c r="H450" s="69">
        <v>2</v>
      </c>
    </row>
    <row r="451" spans="2:8" ht="30" x14ac:dyDescent="0.25">
      <c r="B451" s="64" t="s">
        <v>204</v>
      </c>
      <c r="C451" s="66" t="s">
        <v>623</v>
      </c>
      <c r="D451" s="69">
        <v>0</v>
      </c>
      <c r="E451" s="69">
        <v>5</v>
      </c>
      <c r="F451" s="69">
        <v>0</v>
      </c>
      <c r="G451" s="69">
        <v>0</v>
      </c>
      <c r="H451" s="69">
        <v>0</v>
      </c>
    </row>
    <row r="452" spans="2:8" ht="30" x14ac:dyDescent="0.25">
      <c r="B452" s="64" t="s">
        <v>204</v>
      </c>
      <c r="C452" s="66" t="s">
        <v>624</v>
      </c>
      <c r="D452" s="69">
        <v>0</v>
      </c>
      <c r="E452" s="69">
        <v>6</v>
      </c>
      <c r="F452" s="69">
        <v>0</v>
      </c>
      <c r="G452" s="69">
        <v>0</v>
      </c>
      <c r="H452" s="69">
        <v>0</v>
      </c>
    </row>
    <row r="453" spans="2:8" ht="30" x14ac:dyDescent="0.25">
      <c r="B453" s="64" t="s">
        <v>204</v>
      </c>
      <c r="C453" s="66" t="s">
        <v>327</v>
      </c>
      <c r="D453" s="69">
        <v>0</v>
      </c>
      <c r="E453" s="69">
        <v>10</v>
      </c>
      <c r="F453" s="69">
        <v>0</v>
      </c>
      <c r="G453" s="69">
        <v>0</v>
      </c>
      <c r="H453" s="69">
        <v>0</v>
      </c>
    </row>
    <row r="454" spans="2:8" ht="30" x14ac:dyDescent="0.25">
      <c r="B454" s="64" t="s">
        <v>204</v>
      </c>
      <c r="C454" s="66" t="s">
        <v>625</v>
      </c>
      <c r="D454" s="69">
        <v>0</v>
      </c>
      <c r="E454" s="69">
        <v>6</v>
      </c>
      <c r="F454" s="69">
        <v>0</v>
      </c>
      <c r="G454" s="69">
        <v>0</v>
      </c>
      <c r="H454" s="69">
        <v>0</v>
      </c>
    </row>
    <row r="455" spans="2:8" ht="30" x14ac:dyDescent="0.25">
      <c r="B455" s="64" t="s">
        <v>204</v>
      </c>
      <c r="C455" s="66" t="s">
        <v>626</v>
      </c>
      <c r="D455" s="69">
        <v>0</v>
      </c>
      <c r="E455" s="69">
        <v>0</v>
      </c>
      <c r="F455" s="69">
        <v>723</v>
      </c>
      <c r="G455" s="69">
        <v>29</v>
      </c>
      <c r="H455" s="69">
        <v>29</v>
      </c>
    </row>
    <row r="456" spans="2:8" ht="30" x14ac:dyDescent="0.25">
      <c r="B456" s="64" t="s">
        <v>204</v>
      </c>
      <c r="C456" s="66" t="s">
        <v>627</v>
      </c>
      <c r="D456" s="69">
        <v>35</v>
      </c>
      <c r="E456" s="69">
        <v>510</v>
      </c>
      <c r="F456" s="69">
        <v>0</v>
      </c>
      <c r="G456" s="69">
        <v>24</v>
      </c>
      <c r="H456" s="69">
        <v>24</v>
      </c>
    </row>
    <row r="457" spans="2:8" x14ac:dyDescent="0.25">
      <c r="B457" s="64" t="s">
        <v>205</v>
      </c>
      <c r="C457" s="66" t="s">
        <v>628</v>
      </c>
      <c r="D457" s="69">
        <v>0</v>
      </c>
      <c r="E457" s="69">
        <v>6</v>
      </c>
      <c r="F457" s="69">
        <v>0</v>
      </c>
      <c r="G457" s="69">
        <v>0</v>
      </c>
      <c r="H457" s="69">
        <v>0</v>
      </c>
    </row>
    <row r="458" spans="2:8" x14ac:dyDescent="0.25">
      <c r="B458" s="64" t="s">
        <v>205</v>
      </c>
      <c r="C458" s="66" t="s">
        <v>550</v>
      </c>
      <c r="D458" s="69">
        <v>0</v>
      </c>
      <c r="E458" s="69">
        <v>7</v>
      </c>
      <c r="F458" s="69">
        <v>0</v>
      </c>
      <c r="G458" s="69">
        <v>0</v>
      </c>
      <c r="H458" s="69">
        <v>0</v>
      </c>
    </row>
    <row r="459" spans="2:8" x14ac:dyDescent="0.25">
      <c r="B459" s="64" t="s">
        <v>205</v>
      </c>
      <c r="C459" s="66" t="s">
        <v>261</v>
      </c>
      <c r="D459" s="69">
        <v>1</v>
      </c>
      <c r="E459" s="69">
        <v>34</v>
      </c>
      <c r="F459" s="69">
        <v>0</v>
      </c>
      <c r="G459" s="69">
        <v>2</v>
      </c>
      <c r="H459" s="69">
        <v>2</v>
      </c>
    </row>
    <row r="460" spans="2:8" x14ac:dyDescent="0.25">
      <c r="B460" s="64" t="s">
        <v>205</v>
      </c>
      <c r="C460" s="66" t="s">
        <v>336</v>
      </c>
      <c r="D460" s="69">
        <v>0</v>
      </c>
      <c r="E460" s="69">
        <v>4</v>
      </c>
      <c r="F460" s="69">
        <v>6</v>
      </c>
      <c r="G460" s="69">
        <v>0</v>
      </c>
      <c r="H460" s="69">
        <v>0</v>
      </c>
    </row>
    <row r="461" spans="2:8" x14ac:dyDescent="0.25">
      <c r="B461" s="64" t="s">
        <v>205</v>
      </c>
      <c r="C461" s="66" t="s">
        <v>629</v>
      </c>
      <c r="D461" s="69">
        <v>0</v>
      </c>
      <c r="E461" s="69">
        <v>4</v>
      </c>
      <c r="F461" s="69">
        <v>0</v>
      </c>
      <c r="G461" s="69">
        <v>0</v>
      </c>
      <c r="H461" s="69">
        <v>0</v>
      </c>
    </row>
    <row r="462" spans="2:8" x14ac:dyDescent="0.25">
      <c r="B462" s="64" t="s">
        <v>205</v>
      </c>
      <c r="C462" s="66" t="s">
        <v>630</v>
      </c>
      <c r="D462" s="69">
        <v>0</v>
      </c>
      <c r="E462" s="69">
        <v>9</v>
      </c>
      <c r="F462" s="69">
        <v>0</v>
      </c>
      <c r="G462" s="69">
        <v>0</v>
      </c>
      <c r="H462" s="69">
        <v>0</v>
      </c>
    </row>
    <row r="463" spans="2:8" ht="30" x14ac:dyDescent="0.25">
      <c r="B463" s="64" t="s">
        <v>205</v>
      </c>
      <c r="C463" s="66" t="s">
        <v>631</v>
      </c>
      <c r="D463" s="69">
        <v>0</v>
      </c>
      <c r="E463" s="69">
        <v>27</v>
      </c>
      <c r="F463" s="69">
        <v>0</v>
      </c>
      <c r="G463" s="69">
        <v>1</v>
      </c>
      <c r="H463" s="69">
        <v>1</v>
      </c>
    </row>
    <row r="464" spans="2:8" x14ac:dyDescent="0.25">
      <c r="B464" s="64" t="s">
        <v>205</v>
      </c>
      <c r="C464" s="66" t="s">
        <v>632</v>
      </c>
      <c r="D464" s="69">
        <v>1</v>
      </c>
      <c r="E464" s="69">
        <v>14</v>
      </c>
      <c r="F464" s="69">
        <v>16</v>
      </c>
      <c r="G464" s="69">
        <v>1</v>
      </c>
      <c r="H464" s="69">
        <v>1</v>
      </c>
    </row>
    <row r="465" spans="2:8" x14ac:dyDescent="0.25">
      <c r="B465" s="64" t="s">
        <v>205</v>
      </c>
      <c r="C465" s="66" t="s">
        <v>518</v>
      </c>
      <c r="D465" s="69">
        <v>1</v>
      </c>
      <c r="E465" s="69">
        <v>13</v>
      </c>
      <c r="F465" s="69">
        <v>0</v>
      </c>
      <c r="G465" s="69">
        <v>1</v>
      </c>
      <c r="H465" s="69">
        <v>1</v>
      </c>
    </row>
    <row r="466" spans="2:8" x14ac:dyDescent="0.25">
      <c r="B466" s="64" t="s">
        <v>205</v>
      </c>
      <c r="C466" s="66" t="s">
        <v>633</v>
      </c>
      <c r="D466" s="69">
        <v>0</v>
      </c>
      <c r="E466" s="69">
        <v>3</v>
      </c>
      <c r="F466" s="69">
        <v>0</v>
      </c>
      <c r="G466" s="69">
        <v>0</v>
      </c>
      <c r="H466" s="69">
        <v>0</v>
      </c>
    </row>
    <row r="467" spans="2:8" x14ac:dyDescent="0.25">
      <c r="B467" s="64" t="s">
        <v>205</v>
      </c>
      <c r="C467" s="66" t="s">
        <v>634</v>
      </c>
      <c r="D467" s="69">
        <v>1</v>
      </c>
      <c r="E467" s="69">
        <v>9</v>
      </c>
      <c r="F467" s="69">
        <v>10</v>
      </c>
      <c r="G467" s="69">
        <v>1</v>
      </c>
      <c r="H467" s="69">
        <v>1</v>
      </c>
    </row>
    <row r="468" spans="2:8" x14ac:dyDescent="0.25">
      <c r="B468" s="64" t="s">
        <v>205</v>
      </c>
      <c r="C468" s="66" t="s">
        <v>635</v>
      </c>
      <c r="D468" s="69">
        <v>2</v>
      </c>
      <c r="E468" s="69">
        <v>21</v>
      </c>
      <c r="F468" s="69">
        <v>30</v>
      </c>
      <c r="G468" s="69">
        <v>2</v>
      </c>
      <c r="H468" s="69">
        <v>2</v>
      </c>
    </row>
    <row r="469" spans="2:8" x14ac:dyDescent="0.25">
      <c r="B469" s="64" t="s">
        <v>205</v>
      </c>
      <c r="C469" s="66" t="s">
        <v>636</v>
      </c>
      <c r="D469" s="69">
        <v>0</v>
      </c>
      <c r="E469" s="69">
        <v>15</v>
      </c>
      <c r="F469" s="69">
        <v>0</v>
      </c>
      <c r="G469" s="69">
        <v>1</v>
      </c>
      <c r="H469" s="69">
        <v>1</v>
      </c>
    </row>
    <row r="470" spans="2:8" x14ac:dyDescent="0.25">
      <c r="B470" s="64" t="s">
        <v>205</v>
      </c>
      <c r="C470" s="66" t="s">
        <v>637</v>
      </c>
      <c r="D470" s="69">
        <v>1</v>
      </c>
      <c r="E470" s="69">
        <v>19</v>
      </c>
      <c r="F470" s="69">
        <v>25</v>
      </c>
      <c r="G470" s="69">
        <v>2</v>
      </c>
      <c r="H470" s="69">
        <v>2</v>
      </c>
    </row>
    <row r="471" spans="2:8" x14ac:dyDescent="0.25">
      <c r="B471" s="64" t="s">
        <v>205</v>
      </c>
      <c r="C471" s="66" t="s">
        <v>638</v>
      </c>
      <c r="D471" s="69">
        <v>0</v>
      </c>
      <c r="E471" s="69">
        <v>16</v>
      </c>
      <c r="F471" s="69">
        <v>28</v>
      </c>
      <c r="G471" s="69">
        <v>2</v>
      </c>
      <c r="H471" s="69">
        <v>2</v>
      </c>
    </row>
    <row r="472" spans="2:8" x14ac:dyDescent="0.25">
      <c r="B472" s="64" t="s">
        <v>205</v>
      </c>
      <c r="C472" s="66" t="s">
        <v>639</v>
      </c>
      <c r="D472" s="69">
        <v>0</v>
      </c>
      <c r="E472" s="69">
        <v>17</v>
      </c>
      <c r="F472" s="69">
        <v>17</v>
      </c>
      <c r="G472" s="69">
        <v>1</v>
      </c>
      <c r="H472" s="69">
        <v>1</v>
      </c>
    </row>
    <row r="473" spans="2:8" x14ac:dyDescent="0.25">
      <c r="B473" s="64" t="s">
        <v>205</v>
      </c>
      <c r="C473" s="66" t="s">
        <v>640</v>
      </c>
      <c r="D473" s="69">
        <v>6</v>
      </c>
      <c r="E473" s="69">
        <v>71</v>
      </c>
      <c r="F473" s="69">
        <v>0</v>
      </c>
      <c r="G473" s="69">
        <v>4</v>
      </c>
      <c r="H473" s="69">
        <v>4</v>
      </c>
    </row>
    <row r="474" spans="2:8" x14ac:dyDescent="0.25">
      <c r="B474" s="64" t="s">
        <v>205</v>
      </c>
      <c r="C474" s="66" t="s">
        <v>230</v>
      </c>
      <c r="D474" s="69">
        <v>7</v>
      </c>
      <c r="E474" s="69">
        <v>185</v>
      </c>
      <c r="F474" s="69">
        <v>360</v>
      </c>
      <c r="G474" s="69">
        <v>23</v>
      </c>
      <c r="H474" s="69">
        <v>23</v>
      </c>
    </row>
    <row r="475" spans="2:8" x14ac:dyDescent="0.25">
      <c r="B475" s="64" t="s">
        <v>205</v>
      </c>
      <c r="C475" s="66" t="s">
        <v>641</v>
      </c>
      <c r="D475" s="69">
        <v>1</v>
      </c>
      <c r="E475" s="69">
        <v>5</v>
      </c>
      <c r="F475" s="69">
        <v>0</v>
      </c>
      <c r="G475" s="69">
        <v>0</v>
      </c>
      <c r="H475" s="69">
        <v>0</v>
      </c>
    </row>
    <row r="476" spans="2:8" ht="30" x14ac:dyDescent="0.25">
      <c r="B476" s="64" t="s">
        <v>205</v>
      </c>
      <c r="C476" s="66" t="s">
        <v>642</v>
      </c>
      <c r="D476" s="69">
        <v>0</v>
      </c>
      <c r="E476" s="69">
        <v>25</v>
      </c>
      <c r="F476" s="69">
        <v>18</v>
      </c>
      <c r="G476" s="69">
        <v>2</v>
      </c>
      <c r="H476" s="69">
        <v>2</v>
      </c>
    </row>
    <row r="477" spans="2:8" x14ac:dyDescent="0.25">
      <c r="B477" s="64" t="s">
        <v>205</v>
      </c>
      <c r="C477" s="66" t="s">
        <v>620</v>
      </c>
      <c r="D477" s="69">
        <v>1</v>
      </c>
      <c r="E477" s="69">
        <v>18</v>
      </c>
      <c r="F477" s="69">
        <v>0</v>
      </c>
      <c r="G477" s="69">
        <v>1</v>
      </c>
      <c r="H477" s="69">
        <v>1</v>
      </c>
    </row>
    <row r="478" spans="2:8" x14ac:dyDescent="0.25">
      <c r="B478" s="64" t="s">
        <v>205</v>
      </c>
      <c r="C478" s="66" t="s">
        <v>643</v>
      </c>
      <c r="D478" s="69">
        <v>0</v>
      </c>
      <c r="E478" s="69">
        <v>8</v>
      </c>
      <c r="F478" s="69">
        <v>11</v>
      </c>
      <c r="G478" s="69">
        <v>1</v>
      </c>
      <c r="H478" s="69">
        <v>1</v>
      </c>
    </row>
    <row r="479" spans="2:8" x14ac:dyDescent="0.25">
      <c r="B479" s="64" t="s">
        <v>205</v>
      </c>
      <c r="C479" s="66" t="s">
        <v>644</v>
      </c>
      <c r="D479" s="69">
        <v>1</v>
      </c>
      <c r="E479" s="69">
        <v>16</v>
      </c>
      <c r="F479" s="69">
        <v>0</v>
      </c>
      <c r="G479" s="69">
        <v>1</v>
      </c>
      <c r="H479" s="69">
        <v>1</v>
      </c>
    </row>
    <row r="480" spans="2:8" x14ac:dyDescent="0.25">
      <c r="B480" s="64" t="s">
        <v>205</v>
      </c>
      <c r="C480" s="66" t="s">
        <v>461</v>
      </c>
      <c r="D480" s="69">
        <v>0</v>
      </c>
      <c r="E480" s="69">
        <v>14</v>
      </c>
      <c r="F480" s="69">
        <v>0</v>
      </c>
      <c r="G480" s="69">
        <v>1</v>
      </c>
      <c r="H480" s="69">
        <v>1</v>
      </c>
    </row>
    <row r="481" spans="2:8" x14ac:dyDescent="0.25">
      <c r="B481" s="64" t="s">
        <v>205</v>
      </c>
      <c r="C481" s="66" t="s">
        <v>452</v>
      </c>
      <c r="D481" s="69">
        <v>1</v>
      </c>
      <c r="E481" s="69">
        <v>10</v>
      </c>
      <c r="F481" s="69">
        <v>19</v>
      </c>
      <c r="G481" s="69">
        <v>1</v>
      </c>
      <c r="H481" s="69">
        <v>1</v>
      </c>
    </row>
    <row r="482" spans="2:8" x14ac:dyDescent="0.25">
      <c r="B482" s="64" t="s">
        <v>205</v>
      </c>
      <c r="C482" s="66" t="s">
        <v>645</v>
      </c>
      <c r="D482" s="69">
        <v>0</v>
      </c>
      <c r="E482" s="69">
        <v>7</v>
      </c>
      <c r="F482" s="69">
        <v>0</v>
      </c>
      <c r="G482" s="69">
        <v>0</v>
      </c>
      <c r="H482" s="69">
        <v>0</v>
      </c>
    </row>
    <row r="483" spans="2:8" x14ac:dyDescent="0.25">
      <c r="B483" s="64" t="s">
        <v>205</v>
      </c>
      <c r="C483" s="66" t="s">
        <v>646</v>
      </c>
      <c r="D483" s="69">
        <v>0</v>
      </c>
      <c r="E483" s="69">
        <v>12</v>
      </c>
      <c r="F483" s="69">
        <v>0</v>
      </c>
      <c r="G483" s="69">
        <v>1</v>
      </c>
      <c r="H483" s="69">
        <v>1</v>
      </c>
    </row>
    <row r="484" spans="2:8" x14ac:dyDescent="0.25">
      <c r="B484" s="64" t="s">
        <v>205</v>
      </c>
      <c r="C484" s="66" t="s">
        <v>647</v>
      </c>
      <c r="D484" s="69">
        <v>2</v>
      </c>
      <c r="E484" s="69">
        <v>32</v>
      </c>
      <c r="F484" s="69">
        <v>34</v>
      </c>
      <c r="G484" s="69">
        <v>3</v>
      </c>
      <c r="H484" s="69">
        <v>3</v>
      </c>
    </row>
    <row r="485" spans="2:8" x14ac:dyDescent="0.25">
      <c r="B485" s="64" t="s">
        <v>205</v>
      </c>
      <c r="C485" s="66" t="s">
        <v>648</v>
      </c>
      <c r="D485" s="69">
        <v>1</v>
      </c>
      <c r="E485" s="69">
        <v>17</v>
      </c>
      <c r="F485" s="69">
        <v>0</v>
      </c>
      <c r="G485" s="69">
        <v>1</v>
      </c>
      <c r="H485" s="69">
        <v>1</v>
      </c>
    </row>
    <row r="486" spans="2:8" x14ac:dyDescent="0.25">
      <c r="B486" s="64" t="s">
        <v>205</v>
      </c>
      <c r="C486" s="66" t="s">
        <v>649</v>
      </c>
      <c r="D486" s="69">
        <v>1</v>
      </c>
      <c r="E486" s="69">
        <v>2</v>
      </c>
      <c r="F486" s="69">
        <v>0</v>
      </c>
      <c r="G486" s="69">
        <v>0</v>
      </c>
      <c r="H486" s="69">
        <v>0</v>
      </c>
    </row>
    <row r="487" spans="2:8" x14ac:dyDescent="0.25">
      <c r="B487" s="64" t="s">
        <v>205</v>
      </c>
      <c r="C487" s="66" t="s">
        <v>472</v>
      </c>
      <c r="D487" s="69">
        <v>1</v>
      </c>
      <c r="E487" s="69">
        <v>21</v>
      </c>
      <c r="F487" s="69">
        <v>0</v>
      </c>
      <c r="G487" s="69">
        <v>1</v>
      </c>
      <c r="H487" s="69">
        <v>1</v>
      </c>
    </row>
    <row r="488" spans="2:8" x14ac:dyDescent="0.25">
      <c r="B488" s="64" t="s">
        <v>205</v>
      </c>
      <c r="C488" s="66" t="s">
        <v>650</v>
      </c>
      <c r="D488" s="69">
        <v>0</v>
      </c>
      <c r="E488" s="69">
        <v>10</v>
      </c>
      <c r="F488" s="69">
        <v>0</v>
      </c>
      <c r="G488" s="69">
        <v>0</v>
      </c>
      <c r="H488" s="69">
        <v>0</v>
      </c>
    </row>
    <row r="489" spans="2:8" x14ac:dyDescent="0.25">
      <c r="B489" s="64" t="s">
        <v>205</v>
      </c>
      <c r="C489" s="66" t="s">
        <v>651</v>
      </c>
      <c r="D489" s="69">
        <v>1</v>
      </c>
      <c r="E489" s="69">
        <v>6</v>
      </c>
      <c r="F489" s="69">
        <v>0</v>
      </c>
      <c r="G489" s="69">
        <v>0</v>
      </c>
      <c r="H489" s="69">
        <v>0</v>
      </c>
    </row>
    <row r="490" spans="2:8" x14ac:dyDescent="0.25">
      <c r="B490" s="64" t="s">
        <v>205</v>
      </c>
      <c r="C490" s="66" t="s">
        <v>652</v>
      </c>
      <c r="D490" s="69">
        <v>0</v>
      </c>
      <c r="E490" s="69">
        <v>4</v>
      </c>
      <c r="F490" s="69">
        <v>0</v>
      </c>
      <c r="G490" s="69">
        <v>0</v>
      </c>
      <c r="H490" s="69">
        <v>0</v>
      </c>
    </row>
    <row r="491" spans="2:8" x14ac:dyDescent="0.25">
      <c r="B491" s="64" t="s">
        <v>205</v>
      </c>
      <c r="C491" s="66" t="s">
        <v>653</v>
      </c>
      <c r="D491" s="69">
        <v>15</v>
      </c>
      <c r="E491" s="69">
        <v>192</v>
      </c>
      <c r="F491" s="69">
        <v>0</v>
      </c>
      <c r="G491" s="69">
        <v>9</v>
      </c>
      <c r="H491" s="69">
        <v>9</v>
      </c>
    </row>
    <row r="492" spans="2:8" ht="30" x14ac:dyDescent="0.25">
      <c r="B492" s="64" t="s">
        <v>205</v>
      </c>
      <c r="C492" s="66" t="s">
        <v>231</v>
      </c>
      <c r="D492" s="69">
        <v>0</v>
      </c>
      <c r="E492" s="69">
        <v>0</v>
      </c>
      <c r="F492" s="69">
        <v>332</v>
      </c>
      <c r="G492" s="69">
        <v>13</v>
      </c>
      <c r="H492" s="69">
        <v>13</v>
      </c>
    </row>
    <row r="493" spans="2:8" x14ac:dyDescent="0.25">
      <c r="B493" s="64" t="s">
        <v>205</v>
      </c>
      <c r="C493" s="66" t="s">
        <v>654</v>
      </c>
      <c r="D493" s="69">
        <v>2</v>
      </c>
      <c r="E493" s="69">
        <v>17</v>
      </c>
      <c r="F493" s="69">
        <v>0</v>
      </c>
      <c r="G493" s="69">
        <v>1</v>
      </c>
      <c r="H493" s="69">
        <v>1</v>
      </c>
    </row>
    <row r="494" spans="2:8" x14ac:dyDescent="0.25">
      <c r="B494" s="64" t="s">
        <v>205</v>
      </c>
      <c r="C494" s="66" t="s">
        <v>655</v>
      </c>
      <c r="D494" s="69">
        <v>0</v>
      </c>
      <c r="E494" s="69">
        <v>17</v>
      </c>
      <c r="F494" s="69">
        <v>21</v>
      </c>
      <c r="G494" s="69">
        <v>2</v>
      </c>
      <c r="H494" s="69">
        <v>2</v>
      </c>
    </row>
    <row r="495" spans="2:8" x14ac:dyDescent="0.25">
      <c r="B495" s="64" t="s">
        <v>205</v>
      </c>
      <c r="C495" s="66" t="s">
        <v>656</v>
      </c>
      <c r="D495" s="69">
        <v>1</v>
      </c>
      <c r="E495" s="69">
        <v>53</v>
      </c>
      <c r="F495" s="69">
        <v>37</v>
      </c>
      <c r="G495" s="69">
        <v>4</v>
      </c>
      <c r="H495" s="69">
        <v>4</v>
      </c>
    </row>
    <row r="496" spans="2:8" x14ac:dyDescent="0.25">
      <c r="B496" s="64" t="s">
        <v>205</v>
      </c>
      <c r="C496" s="66" t="s">
        <v>657</v>
      </c>
      <c r="D496" s="69">
        <v>0</v>
      </c>
      <c r="E496" s="69">
        <v>9</v>
      </c>
      <c r="F496" s="69">
        <v>0</v>
      </c>
      <c r="G496" s="69">
        <v>0</v>
      </c>
      <c r="H496" s="69">
        <v>0</v>
      </c>
    </row>
    <row r="497" spans="2:8" x14ac:dyDescent="0.25">
      <c r="B497" s="64" t="s">
        <v>205</v>
      </c>
      <c r="C497" s="66" t="s">
        <v>658</v>
      </c>
      <c r="D497" s="69">
        <v>0</v>
      </c>
      <c r="E497" s="69">
        <v>5</v>
      </c>
      <c r="F497" s="69">
        <v>0</v>
      </c>
      <c r="G497" s="69">
        <v>0</v>
      </c>
      <c r="H497" s="69">
        <v>0</v>
      </c>
    </row>
    <row r="498" spans="2:8" x14ac:dyDescent="0.25">
      <c r="B498" s="64" t="s">
        <v>205</v>
      </c>
      <c r="C498" s="66" t="s">
        <v>659</v>
      </c>
      <c r="D498" s="69">
        <v>0</v>
      </c>
      <c r="E498" s="69">
        <v>3</v>
      </c>
      <c r="F498" s="69">
        <v>0</v>
      </c>
      <c r="G498" s="69">
        <v>0</v>
      </c>
      <c r="H498" s="69">
        <v>0</v>
      </c>
    </row>
    <row r="499" spans="2:8" x14ac:dyDescent="0.25">
      <c r="B499" s="64" t="s">
        <v>205</v>
      </c>
      <c r="C499" s="66" t="s">
        <v>380</v>
      </c>
      <c r="D499" s="69">
        <v>0</v>
      </c>
      <c r="E499" s="69">
        <v>12</v>
      </c>
      <c r="F499" s="69">
        <v>0</v>
      </c>
      <c r="G499" s="69">
        <v>1</v>
      </c>
      <c r="H499" s="69">
        <v>1</v>
      </c>
    </row>
    <row r="500" spans="2:8" x14ac:dyDescent="0.25">
      <c r="B500" s="64" t="s">
        <v>205</v>
      </c>
      <c r="C500" s="66" t="s">
        <v>660</v>
      </c>
      <c r="D500" s="69">
        <v>1</v>
      </c>
      <c r="E500" s="69">
        <v>20</v>
      </c>
      <c r="F500" s="69">
        <v>22</v>
      </c>
      <c r="G500" s="69">
        <v>2</v>
      </c>
      <c r="H500" s="69">
        <v>2</v>
      </c>
    </row>
    <row r="501" spans="2:8" x14ac:dyDescent="0.25">
      <c r="B501" s="64" t="s">
        <v>205</v>
      </c>
      <c r="C501" s="66" t="s">
        <v>661</v>
      </c>
      <c r="D501" s="69">
        <v>0</v>
      </c>
      <c r="E501" s="69">
        <v>4</v>
      </c>
      <c r="F501" s="69">
        <v>0</v>
      </c>
      <c r="G501" s="69">
        <v>0</v>
      </c>
      <c r="H501" s="69">
        <v>0</v>
      </c>
    </row>
    <row r="502" spans="2:8" x14ac:dyDescent="0.25">
      <c r="B502" s="64" t="s">
        <v>205</v>
      </c>
      <c r="C502" s="66" t="s">
        <v>390</v>
      </c>
      <c r="D502" s="69">
        <v>1</v>
      </c>
      <c r="E502" s="69">
        <v>3</v>
      </c>
      <c r="F502" s="69">
        <v>0</v>
      </c>
      <c r="G502" s="69">
        <v>0</v>
      </c>
      <c r="H502" s="69">
        <v>0</v>
      </c>
    </row>
    <row r="503" spans="2:8" x14ac:dyDescent="0.25">
      <c r="B503" s="64" t="s">
        <v>205</v>
      </c>
      <c r="C503" s="66" t="s">
        <v>662</v>
      </c>
      <c r="D503" s="69">
        <v>7</v>
      </c>
      <c r="E503" s="69">
        <v>126</v>
      </c>
      <c r="F503" s="69">
        <v>153</v>
      </c>
      <c r="G503" s="69">
        <v>12</v>
      </c>
      <c r="H503" s="69">
        <v>12</v>
      </c>
    </row>
    <row r="504" spans="2:8" x14ac:dyDescent="0.25">
      <c r="B504" s="64" t="s">
        <v>205</v>
      </c>
      <c r="C504" s="66" t="s">
        <v>232</v>
      </c>
      <c r="D504" s="69">
        <v>15</v>
      </c>
      <c r="E504" s="69">
        <v>275</v>
      </c>
      <c r="F504" s="69">
        <v>310</v>
      </c>
      <c r="G504" s="69">
        <v>25</v>
      </c>
      <c r="H504" s="69">
        <v>25</v>
      </c>
    </row>
    <row r="505" spans="2:8" x14ac:dyDescent="0.25">
      <c r="B505" s="64" t="s">
        <v>205</v>
      </c>
      <c r="C505" s="66" t="s">
        <v>663</v>
      </c>
      <c r="D505" s="69">
        <v>0</v>
      </c>
      <c r="E505" s="69">
        <v>0</v>
      </c>
      <c r="F505" s="69">
        <v>81</v>
      </c>
      <c r="G505" s="69">
        <v>3</v>
      </c>
      <c r="H505" s="69">
        <v>3</v>
      </c>
    </row>
    <row r="506" spans="2:8" x14ac:dyDescent="0.25">
      <c r="B506" s="64" t="s">
        <v>205</v>
      </c>
      <c r="C506" s="66" t="s">
        <v>233</v>
      </c>
      <c r="D506" s="69">
        <v>0</v>
      </c>
      <c r="E506" s="69">
        <v>0</v>
      </c>
      <c r="F506" s="69">
        <v>317</v>
      </c>
      <c r="G506" s="69">
        <v>13</v>
      </c>
      <c r="H506" s="69">
        <v>13</v>
      </c>
    </row>
    <row r="507" spans="2:8" x14ac:dyDescent="0.25">
      <c r="B507" s="64" t="s">
        <v>205</v>
      </c>
      <c r="C507" s="66" t="s">
        <v>368</v>
      </c>
      <c r="D507" s="69">
        <v>1</v>
      </c>
      <c r="E507" s="69">
        <v>10</v>
      </c>
      <c r="F507" s="69">
        <v>12</v>
      </c>
      <c r="G507" s="69">
        <v>1</v>
      </c>
      <c r="H507" s="69">
        <v>1</v>
      </c>
    </row>
    <row r="508" spans="2:8" x14ac:dyDescent="0.25">
      <c r="B508" s="64" t="s">
        <v>205</v>
      </c>
      <c r="C508" s="66" t="s">
        <v>664</v>
      </c>
      <c r="D508" s="69">
        <v>1</v>
      </c>
      <c r="E508" s="69">
        <v>45</v>
      </c>
      <c r="F508" s="69">
        <v>20</v>
      </c>
      <c r="G508" s="69">
        <v>3</v>
      </c>
      <c r="H508" s="69">
        <v>3</v>
      </c>
    </row>
    <row r="509" spans="2:8" x14ac:dyDescent="0.25">
      <c r="B509" s="64" t="s">
        <v>205</v>
      </c>
      <c r="C509" s="66" t="s">
        <v>234</v>
      </c>
      <c r="D509" s="69">
        <v>8</v>
      </c>
      <c r="E509" s="69">
        <v>165</v>
      </c>
      <c r="F509" s="69">
        <v>158</v>
      </c>
      <c r="G509" s="69">
        <v>14</v>
      </c>
      <c r="H509" s="69">
        <v>14</v>
      </c>
    </row>
    <row r="510" spans="2:8" x14ac:dyDescent="0.25">
      <c r="B510" s="64" t="s">
        <v>205</v>
      </c>
      <c r="C510" s="66" t="s">
        <v>665</v>
      </c>
      <c r="D510" s="69">
        <v>1</v>
      </c>
      <c r="E510" s="69">
        <v>33</v>
      </c>
      <c r="F510" s="69">
        <v>31</v>
      </c>
      <c r="G510" s="69">
        <v>3</v>
      </c>
      <c r="H510" s="69">
        <v>3</v>
      </c>
    </row>
    <row r="511" spans="2:8" x14ac:dyDescent="0.25">
      <c r="B511" s="64" t="s">
        <v>205</v>
      </c>
      <c r="C511" s="66" t="s">
        <v>666</v>
      </c>
      <c r="D511" s="69">
        <v>0</v>
      </c>
      <c r="E511" s="69">
        <v>17</v>
      </c>
      <c r="F511" s="69">
        <v>18</v>
      </c>
      <c r="G511" s="69">
        <v>1</v>
      </c>
      <c r="H511" s="69">
        <v>1</v>
      </c>
    </row>
    <row r="512" spans="2:8" x14ac:dyDescent="0.25">
      <c r="B512" s="64" t="s">
        <v>205</v>
      </c>
      <c r="C512" s="66" t="s">
        <v>667</v>
      </c>
      <c r="D512" s="69">
        <v>0</v>
      </c>
      <c r="E512" s="69">
        <v>7</v>
      </c>
      <c r="F512" s="69">
        <v>4</v>
      </c>
      <c r="G512" s="69">
        <v>1</v>
      </c>
      <c r="H512" s="69">
        <v>1</v>
      </c>
    </row>
    <row r="513" spans="2:8" x14ac:dyDescent="0.25">
      <c r="B513" s="64" t="s">
        <v>205</v>
      </c>
      <c r="C513" s="66" t="s">
        <v>668</v>
      </c>
      <c r="D513" s="69">
        <v>1</v>
      </c>
      <c r="E513" s="69">
        <v>14</v>
      </c>
      <c r="F513" s="69">
        <v>0</v>
      </c>
      <c r="G513" s="69">
        <v>1</v>
      </c>
      <c r="H513" s="69">
        <v>1</v>
      </c>
    </row>
    <row r="514" spans="2:8" x14ac:dyDescent="0.25">
      <c r="B514" s="64" t="s">
        <v>205</v>
      </c>
      <c r="C514" s="66" t="s">
        <v>669</v>
      </c>
      <c r="D514" s="69">
        <v>0</v>
      </c>
      <c r="E514" s="69">
        <v>13</v>
      </c>
      <c r="F514" s="69">
        <v>0</v>
      </c>
      <c r="G514" s="69">
        <v>1</v>
      </c>
      <c r="H514" s="69">
        <v>1</v>
      </c>
    </row>
    <row r="515" spans="2:8" x14ac:dyDescent="0.25">
      <c r="B515" s="64" t="s">
        <v>205</v>
      </c>
      <c r="C515" s="66" t="s">
        <v>670</v>
      </c>
      <c r="D515" s="69">
        <v>1</v>
      </c>
      <c r="E515" s="69">
        <v>30</v>
      </c>
      <c r="F515" s="69">
        <v>18</v>
      </c>
      <c r="G515" s="69">
        <v>2</v>
      </c>
      <c r="H515" s="69">
        <v>2</v>
      </c>
    </row>
    <row r="516" spans="2:8" x14ac:dyDescent="0.25">
      <c r="B516" s="64" t="s">
        <v>205</v>
      </c>
      <c r="C516" s="66" t="s">
        <v>671</v>
      </c>
      <c r="D516" s="69">
        <v>1</v>
      </c>
      <c r="E516" s="69">
        <v>10</v>
      </c>
      <c r="F516" s="69">
        <v>12</v>
      </c>
      <c r="G516" s="69">
        <v>1</v>
      </c>
      <c r="H516" s="69">
        <v>1</v>
      </c>
    </row>
    <row r="517" spans="2:8" x14ac:dyDescent="0.25">
      <c r="B517" s="64" t="s">
        <v>205</v>
      </c>
      <c r="C517" s="66" t="s">
        <v>378</v>
      </c>
      <c r="D517" s="69">
        <v>0</v>
      </c>
      <c r="E517" s="69">
        <v>2</v>
      </c>
      <c r="F517" s="69">
        <v>0</v>
      </c>
      <c r="G517" s="69">
        <v>0</v>
      </c>
      <c r="H517" s="69">
        <v>0</v>
      </c>
    </row>
    <row r="518" spans="2:8" x14ac:dyDescent="0.25">
      <c r="B518" s="64" t="s">
        <v>205</v>
      </c>
      <c r="C518" s="66" t="s">
        <v>672</v>
      </c>
      <c r="D518" s="69">
        <v>1</v>
      </c>
      <c r="E518" s="69">
        <v>3</v>
      </c>
      <c r="F518" s="69">
        <v>0</v>
      </c>
      <c r="G518" s="69">
        <v>0</v>
      </c>
      <c r="H518" s="69">
        <v>0</v>
      </c>
    </row>
    <row r="519" spans="2:8" x14ac:dyDescent="0.25">
      <c r="B519" s="64" t="s">
        <v>205</v>
      </c>
      <c r="C519" s="66" t="s">
        <v>673</v>
      </c>
      <c r="D519" s="69">
        <v>1</v>
      </c>
      <c r="E519" s="69">
        <v>31</v>
      </c>
      <c r="F519" s="69">
        <v>34</v>
      </c>
      <c r="G519" s="69">
        <v>3</v>
      </c>
      <c r="H519" s="69">
        <v>3</v>
      </c>
    </row>
    <row r="520" spans="2:8" x14ac:dyDescent="0.25">
      <c r="B520" s="64" t="s">
        <v>205</v>
      </c>
      <c r="C520" s="66" t="s">
        <v>674</v>
      </c>
      <c r="D520" s="69">
        <v>0</v>
      </c>
      <c r="E520" s="69">
        <v>35</v>
      </c>
      <c r="F520" s="69">
        <v>39</v>
      </c>
      <c r="G520" s="69">
        <v>3</v>
      </c>
      <c r="H520" s="69">
        <v>3</v>
      </c>
    </row>
    <row r="521" spans="2:8" ht="30" x14ac:dyDescent="0.25">
      <c r="B521" s="64" t="s">
        <v>205</v>
      </c>
      <c r="C521" s="66" t="s">
        <v>675</v>
      </c>
      <c r="D521" s="69">
        <v>16</v>
      </c>
      <c r="E521" s="69">
        <v>220</v>
      </c>
      <c r="F521" s="69">
        <v>0</v>
      </c>
      <c r="G521" s="69">
        <v>10</v>
      </c>
      <c r="H521" s="69">
        <v>10</v>
      </c>
    </row>
    <row r="522" spans="2:8" x14ac:dyDescent="0.25">
      <c r="B522" s="64" t="s">
        <v>205</v>
      </c>
      <c r="C522" s="66" t="s">
        <v>235</v>
      </c>
      <c r="D522" s="69">
        <v>0</v>
      </c>
      <c r="E522" s="69">
        <v>124</v>
      </c>
      <c r="F522" s="69">
        <v>208</v>
      </c>
      <c r="G522" s="69">
        <v>13</v>
      </c>
      <c r="H522" s="69">
        <v>13</v>
      </c>
    </row>
    <row r="523" spans="2:8" x14ac:dyDescent="0.25">
      <c r="B523" s="64" t="s">
        <v>205</v>
      </c>
      <c r="C523" s="66" t="s">
        <v>676</v>
      </c>
      <c r="D523" s="69">
        <v>0</v>
      </c>
      <c r="E523" s="69">
        <v>10</v>
      </c>
      <c r="F523" s="69">
        <v>15</v>
      </c>
      <c r="G523" s="69">
        <v>1</v>
      </c>
      <c r="H523" s="69">
        <v>1</v>
      </c>
    </row>
    <row r="524" spans="2:8" x14ac:dyDescent="0.25">
      <c r="B524" s="64" t="s">
        <v>205</v>
      </c>
      <c r="C524" s="66" t="s">
        <v>677</v>
      </c>
      <c r="D524" s="69">
        <v>1</v>
      </c>
      <c r="E524" s="69">
        <v>20</v>
      </c>
      <c r="F524" s="69">
        <v>0</v>
      </c>
      <c r="G524" s="69">
        <v>1</v>
      </c>
      <c r="H524" s="69">
        <v>1</v>
      </c>
    </row>
    <row r="525" spans="2:8" x14ac:dyDescent="0.25">
      <c r="B525" s="64" t="s">
        <v>205</v>
      </c>
      <c r="C525" s="66" t="s">
        <v>678</v>
      </c>
      <c r="D525" s="69">
        <v>0</v>
      </c>
      <c r="E525" s="69">
        <v>7</v>
      </c>
      <c r="F525" s="69">
        <v>0</v>
      </c>
      <c r="G525" s="69">
        <v>0</v>
      </c>
      <c r="H525" s="69">
        <v>0</v>
      </c>
    </row>
    <row r="526" spans="2:8" x14ac:dyDescent="0.25">
      <c r="B526" s="64" t="s">
        <v>205</v>
      </c>
      <c r="C526" s="66" t="s">
        <v>484</v>
      </c>
      <c r="D526" s="69">
        <v>0</v>
      </c>
      <c r="E526" s="69">
        <v>14</v>
      </c>
      <c r="F526" s="69">
        <v>11</v>
      </c>
      <c r="G526" s="69">
        <v>1</v>
      </c>
      <c r="H526" s="69">
        <v>1</v>
      </c>
    </row>
    <row r="527" spans="2:8" x14ac:dyDescent="0.25">
      <c r="B527" s="64" t="s">
        <v>205</v>
      </c>
      <c r="C527" s="66" t="s">
        <v>679</v>
      </c>
      <c r="D527" s="69">
        <v>0</v>
      </c>
      <c r="E527" s="69">
        <v>1</v>
      </c>
      <c r="F527" s="69">
        <v>0</v>
      </c>
      <c r="G527" s="69">
        <v>0</v>
      </c>
      <c r="H527" s="69">
        <v>0</v>
      </c>
    </row>
    <row r="528" spans="2:8" x14ac:dyDescent="0.25">
      <c r="B528" s="64" t="s">
        <v>205</v>
      </c>
      <c r="C528" s="66" t="s">
        <v>486</v>
      </c>
      <c r="D528" s="69">
        <v>0</v>
      </c>
      <c r="E528" s="69">
        <v>2</v>
      </c>
      <c r="F528" s="69">
        <v>0</v>
      </c>
      <c r="G528" s="69">
        <v>0</v>
      </c>
      <c r="H528" s="69">
        <v>0</v>
      </c>
    </row>
    <row r="529" spans="2:8" x14ac:dyDescent="0.25">
      <c r="B529" s="64" t="s">
        <v>205</v>
      </c>
      <c r="C529" s="66" t="s">
        <v>680</v>
      </c>
      <c r="D529" s="69">
        <v>0</v>
      </c>
      <c r="E529" s="69">
        <v>9</v>
      </c>
      <c r="F529" s="69">
        <v>10</v>
      </c>
      <c r="G529" s="69">
        <v>1</v>
      </c>
      <c r="H529" s="69">
        <v>1</v>
      </c>
    </row>
    <row r="530" spans="2:8" x14ac:dyDescent="0.25">
      <c r="B530" s="64" t="s">
        <v>205</v>
      </c>
      <c r="C530" s="66" t="s">
        <v>681</v>
      </c>
      <c r="D530" s="69">
        <v>0</v>
      </c>
      <c r="E530" s="69">
        <v>1</v>
      </c>
      <c r="F530" s="69">
        <v>0</v>
      </c>
      <c r="G530" s="69">
        <v>0</v>
      </c>
      <c r="H530" s="69">
        <v>0</v>
      </c>
    </row>
    <row r="531" spans="2:8" x14ac:dyDescent="0.25">
      <c r="B531" s="64" t="s">
        <v>205</v>
      </c>
      <c r="C531" s="66" t="s">
        <v>682</v>
      </c>
      <c r="D531" s="69">
        <v>1</v>
      </c>
      <c r="E531" s="69">
        <v>13</v>
      </c>
      <c r="F531" s="69">
        <v>26</v>
      </c>
      <c r="G531" s="69">
        <v>2</v>
      </c>
      <c r="H531" s="69">
        <v>2</v>
      </c>
    </row>
    <row r="532" spans="2:8" x14ac:dyDescent="0.25">
      <c r="B532" s="64" t="s">
        <v>205</v>
      </c>
      <c r="C532" s="66" t="s">
        <v>683</v>
      </c>
      <c r="D532" s="69">
        <v>0</v>
      </c>
      <c r="E532" s="69">
        <v>19</v>
      </c>
      <c r="F532" s="69">
        <v>0</v>
      </c>
      <c r="G532" s="69">
        <v>1</v>
      </c>
      <c r="H532" s="69">
        <v>1</v>
      </c>
    </row>
    <row r="533" spans="2:8" x14ac:dyDescent="0.25">
      <c r="B533" s="64" t="s">
        <v>205</v>
      </c>
      <c r="C533" s="66" t="s">
        <v>684</v>
      </c>
      <c r="D533" s="69">
        <v>0</v>
      </c>
      <c r="E533" s="69">
        <v>25</v>
      </c>
      <c r="F533" s="69">
        <v>33</v>
      </c>
      <c r="G533" s="69">
        <v>2</v>
      </c>
      <c r="H533" s="69">
        <v>2</v>
      </c>
    </row>
    <row r="534" spans="2:8" ht="30" x14ac:dyDescent="0.25">
      <c r="B534" s="64" t="s">
        <v>205</v>
      </c>
      <c r="C534" s="66" t="s">
        <v>236</v>
      </c>
      <c r="D534" s="69">
        <v>15</v>
      </c>
      <c r="E534" s="69">
        <v>234</v>
      </c>
      <c r="F534" s="69">
        <v>438</v>
      </c>
      <c r="G534" s="69">
        <v>28</v>
      </c>
      <c r="H534" s="69">
        <v>28</v>
      </c>
    </row>
    <row r="535" spans="2:8" x14ac:dyDescent="0.25">
      <c r="B535" s="64" t="s">
        <v>205</v>
      </c>
      <c r="C535" s="66" t="s">
        <v>685</v>
      </c>
      <c r="D535" s="69">
        <v>0</v>
      </c>
      <c r="E535" s="69">
        <v>2</v>
      </c>
      <c r="F535" s="69">
        <v>0</v>
      </c>
      <c r="G535" s="69">
        <v>0</v>
      </c>
      <c r="H535" s="69">
        <v>0</v>
      </c>
    </row>
    <row r="536" spans="2:8" x14ac:dyDescent="0.25">
      <c r="B536" s="64" t="s">
        <v>205</v>
      </c>
      <c r="C536" s="66" t="s">
        <v>686</v>
      </c>
      <c r="D536" s="69">
        <v>1</v>
      </c>
      <c r="E536" s="69">
        <v>8</v>
      </c>
      <c r="F536" s="69">
        <v>0</v>
      </c>
      <c r="G536" s="69">
        <v>0</v>
      </c>
      <c r="H536" s="69">
        <v>0</v>
      </c>
    </row>
    <row r="537" spans="2:8" x14ac:dyDescent="0.25">
      <c r="B537" s="64" t="s">
        <v>205</v>
      </c>
      <c r="C537" s="66" t="s">
        <v>687</v>
      </c>
      <c r="D537" s="69">
        <v>0</v>
      </c>
      <c r="E537" s="69">
        <v>7</v>
      </c>
      <c r="F537" s="69">
        <v>0</v>
      </c>
      <c r="G537" s="69">
        <v>0</v>
      </c>
      <c r="H537" s="69">
        <v>0</v>
      </c>
    </row>
    <row r="538" spans="2:8" x14ac:dyDescent="0.25">
      <c r="B538" s="64" t="s">
        <v>205</v>
      </c>
      <c r="C538" s="66" t="s">
        <v>688</v>
      </c>
      <c r="D538" s="69">
        <v>0</v>
      </c>
      <c r="E538" s="69">
        <v>9</v>
      </c>
      <c r="F538" s="69">
        <v>0</v>
      </c>
      <c r="G538" s="69">
        <v>0</v>
      </c>
      <c r="H538" s="69">
        <v>0</v>
      </c>
    </row>
    <row r="539" spans="2:8" x14ac:dyDescent="0.25">
      <c r="B539" s="64" t="s">
        <v>205</v>
      </c>
      <c r="C539" s="66" t="s">
        <v>689</v>
      </c>
      <c r="D539" s="69">
        <v>0</v>
      </c>
      <c r="E539" s="69">
        <v>16</v>
      </c>
      <c r="F539" s="69">
        <v>0</v>
      </c>
      <c r="G539" s="69">
        <v>1</v>
      </c>
      <c r="H539" s="69">
        <v>1</v>
      </c>
    </row>
    <row r="540" spans="2:8" x14ac:dyDescent="0.25">
      <c r="B540" s="64" t="s">
        <v>205</v>
      </c>
      <c r="C540" s="66" t="s">
        <v>690</v>
      </c>
      <c r="D540" s="69">
        <v>0</v>
      </c>
      <c r="E540" s="69">
        <v>22</v>
      </c>
      <c r="F540" s="69">
        <v>18</v>
      </c>
      <c r="G540" s="69">
        <v>2</v>
      </c>
      <c r="H540" s="69">
        <v>2</v>
      </c>
    </row>
    <row r="541" spans="2:8" x14ac:dyDescent="0.25">
      <c r="B541" s="64" t="s">
        <v>205</v>
      </c>
      <c r="C541" s="66" t="s">
        <v>434</v>
      </c>
      <c r="D541" s="69">
        <v>1</v>
      </c>
      <c r="E541" s="69">
        <v>16</v>
      </c>
      <c r="F541" s="69">
        <v>0</v>
      </c>
      <c r="G541" s="69">
        <v>1</v>
      </c>
      <c r="H541" s="69">
        <v>1</v>
      </c>
    </row>
    <row r="542" spans="2:8" x14ac:dyDescent="0.25">
      <c r="B542" s="64" t="s">
        <v>205</v>
      </c>
      <c r="C542" s="66" t="s">
        <v>245</v>
      </c>
      <c r="D542" s="69">
        <v>1</v>
      </c>
      <c r="E542" s="69">
        <v>25</v>
      </c>
      <c r="F542" s="69">
        <v>34</v>
      </c>
      <c r="G542" s="69">
        <v>2</v>
      </c>
      <c r="H542" s="69">
        <v>2</v>
      </c>
    </row>
    <row r="543" spans="2:8" x14ac:dyDescent="0.25">
      <c r="B543" s="64" t="s">
        <v>205</v>
      </c>
      <c r="C543" s="66" t="s">
        <v>691</v>
      </c>
      <c r="D543" s="69">
        <v>1</v>
      </c>
      <c r="E543" s="69">
        <v>8</v>
      </c>
      <c r="F543" s="69">
        <v>0</v>
      </c>
      <c r="G543" s="69">
        <v>0</v>
      </c>
      <c r="H543" s="69">
        <v>0</v>
      </c>
    </row>
    <row r="544" spans="2:8" ht="30" x14ac:dyDescent="0.25">
      <c r="B544" s="64" t="s">
        <v>205</v>
      </c>
      <c r="C544" s="66" t="s">
        <v>692</v>
      </c>
      <c r="D544" s="69">
        <v>0</v>
      </c>
      <c r="E544" s="69">
        <v>12</v>
      </c>
      <c r="F544" s="69">
        <v>0</v>
      </c>
      <c r="G544" s="69">
        <v>1</v>
      </c>
      <c r="H544" s="69">
        <v>1</v>
      </c>
    </row>
    <row r="545" spans="2:8" x14ac:dyDescent="0.25">
      <c r="B545" s="64" t="s">
        <v>205</v>
      </c>
      <c r="C545" s="66" t="s">
        <v>693</v>
      </c>
      <c r="D545" s="69">
        <v>0</v>
      </c>
      <c r="E545" s="69">
        <v>10</v>
      </c>
      <c r="F545" s="69">
        <v>0</v>
      </c>
      <c r="G545" s="69">
        <v>0</v>
      </c>
      <c r="H545" s="69">
        <v>0</v>
      </c>
    </row>
    <row r="546" spans="2:8" x14ac:dyDescent="0.25">
      <c r="B546" s="64" t="s">
        <v>205</v>
      </c>
      <c r="C546" s="66" t="s">
        <v>694</v>
      </c>
      <c r="D546" s="69">
        <v>0</v>
      </c>
      <c r="E546" s="69">
        <v>20</v>
      </c>
      <c r="F546" s="69">
        <v>0</v>
      </c>
      <c r="G546" s="69">
        <v>1</v>
      </c>
      <c r="H546" s="69">
        <v>1</v>
      </c>
    </row>
    <row r="547" spans="2:8" x14ac:dyDescent="0.25">
      <c r="B547" s="64" t="s">
        <v>205</v>
      </c>
      <c r="C547" s="66" t="s">
        <v>695</v>
      </c>
      <c r="D547" s="69">
        <v>1</v>
      </c>
      <c r="E547" s="69">
        <v>19</v>
      </c>
      <c r="F547" s="69">
        <v>19</v>
      </c>
      <c r="G547" s="69">
        <v>2</v>
      </c>
      <c r="H547" s="69">
        <v>2</v>
      </c>
    </row>
    <row r="548" spans="2:8" x14ac:dyDescent="0.25">
      <c r="B548" s="64" t="s">
        <v>205</v>
      </c>
      <c r="C548" s="66" t="s">
        <v>696</v>
      </c>
      <c r="D548" s="69">
        <v>0</v>
      </c>
      <c r="E548" s="69">
        <v>4</v>
      </c>
      <c r="F548" s="69">
        <v>0</v>
      </c>
      <c r="G548" s="69">
        <v>0</v>
      </c>
      <c r="H548" s="69">
        <v>0</v>
      </c>
    </row>
    <row r="549" spans="2:8" x14ac:dyDescent="0.25">
      <c r="B549" s="64" t="s">
        <v>205</v>
      </c>
      <c r="C549" s="66" t="s">
        <v>697</v>
      </c>
      <c r="D549" s="69">
        <v>0</v>
      </c>
      <c r="E549" s="69">
        <v>14</v>
      </c>
      <c r="F549" s="69">
        <v>0</v>
      </c>
      <c r="G549" s="69">
        <v>1</v>
      </c>
      <c r="H549" s="69">
        <v>1</v>
      </c>
    </row>
    <row r="550" spans="2:8" x14ac:dyDescent="0.25">
      <c r="B550" s="64" t="s">
        <v>205</v>
      </c>
      <c r="C550" s="66" t="s">
        <v>698</v>
      </c>
      <c r="D550" s="69">
        <v>0</v>
      </c>
      <c r="E550" s="69">
        <v>11</v>
      </c>
      <c r="F550" s="69">
        <v>22</v>
      </c>
      <c r="G550" s="69">
        <v>1</v>
      </c>
      <c r="H550" s="69">
        <v>1</v>
      </c>
    </row>
    <row r="551" spans="2:8" x14ac:dyDescent="0.25">
      <c r="B551" s="64" t="s">
        <v>205</v>
      </c>
      <c r="C551" s="66" t="s">
        <v>699</v>
      </c>
      <c r="D551" s="69">
        <v>1</v>
      </c>
      <c r="E551" s="69">
        <v>8</v>
      </c>
      <c r="F551" s="69">
        <v>19</v>
      </c>
      <c r="G551" s="69">
        <v>1</v>
      </c>
      <c r="H551" s="69">
        <v>1</v>
      </c>
    </row>
    <row r="552" spans="2:8" ht="30" x14ac:dyDescent="0.25">
      <c r="B552" s="64" t="s">
        <v>205</v>
      </c>
      <c r="C552" s="66" t="s">
        <v>237</v>
      </c>
      <c r="D552" s="69">
        <v>7</v>
      </c>
      <c r="E552" s="69">
        <v>125</v>
      </c>
      <c r="F552" s="69">
        <v>265</v>
      </c>
      <c r="G552" s="69">
        <v>16</v>
      </c>
      <c r="H552" s="69">
        <v>16</v>
      </c>
    </row>
    <row r="553" spans="2:8" x14ac:dyDescent="0.25">
      <c r="B553" s="83" t="s">
        <v>159</v>
      </c>
      <c r="C553" s="83"/>
      <c r="D553" s="68">
        <f>SUM(D5:D552)</f>
        <v>690</v>
      </c>
      <c r="E553" s="68">
        <f t="shared" ref="E553:H553" si="0">SUM(E5:E552)</f>
        <v>12909</v>
      </c>
      <c r="F553" s="68">
        <f t="shared" si="0"/>
        <v>13548</v>
      </c>
      <c r="G553" s="68">
        <f t="shared" si="0"/>
        <v>1125</v>
      </c>
      <c r="H553" s="68">
        <f t="shared" si="0"/>
        <v>1125</v>
      </c>
    </row>
  </sheetData>
  <mergeCells count="2">
    <mergeCell ref="B553:C553"/>
    <mergeCell ref="B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D15"/>
  <sheetViews>
    <sheetView workbookViewId="0">
      <selection activeCell="D9" sqref="D9:D15"/>
    </sheetView>
  </sheetViews>
  <sheetFormatPr baseColWidth="10" defaultRowHeight="15" x14ac:dyDescent="0.25"/>
  <sheetData>
    <row r="9" spans="4:4" x14ac:dyDescent="0.25">
      <c r="D9">
        <v>2923009508</v>
      </c>
    </row>
    <row r="10" spans="4:4" x14ac:dyDescent="0.25">
      <c r="D10">
        <v>338918517</v>
      </c>
    </row>
    <row r="11" spans="4:4" x14ac:dyDescent="0.25">
      <c r="D11">
        <v>240265436</v>
      </c>
    </row>
    <row r="12" spans="4:4" x14ac:dyDescent="0.25">
      <c r="D12">
        <v>290771200</v>
      </c>
    </row>
    <row r="13" spans="4:4" x14ac:dyDescent="0.25">
      <c r="D13">
        <v>68600000</v>
      </c>
    </row>
    <row r="14" spans="4:4" x14ac:dyDescent="0.25">
      <c r="D14">
        <v>29077120</v>
      </c>
    </row>
    <row r="15" spans="4:4" x14ac:dyDescent="0.25">
      <c r="D15">
        <f>SUM(D9:D14)</f>
        <v>3890641781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view="pageBreakPreview" topLeftCell="A3" zoomScale="80" zoomScaleNormal="100" zoomScaleSheetLayoutView="80" workbookViewId="0">
      <selection activeCell="B3" sqref="B3:C24"/>
    </sheetView>
  </sheetViews>
  <sheetFormatPr baseColWidth="10" defaultRowHeight="15" x14ac:dyDescent="0.25"/>
  <cols>
    <col min="2" max="2" width="44.140625" customWidth="1"/>
    <col min="3" max="3" width="22.85546875" customWidth="1"/>
  </cols>
  <sheetData>
    <row r="2" spans="2:3" ht="15.75" thickBot="1" x14ac:dyDescent="0.3"/>
    <row r="3" spans="2:3" ht="36" customHeight="1" x14ac:dyDescent="0.25">
      <c r="B3" s="84" t="s">
        <v>160</v>
      </c>
      <c r="C3" s="85"/>
    </row>
    <row r="4" spans="2:3" x14ac:dyDescent="0.25">
      <c r="B4" s="45" t="s">
        <v>161</v>
      </c>
      <c r="C4" s="46" t="s">
        <v>162</v>
      </c>
    </row>
    <row r="5" spans="2:3" x14ac:dyDescent="0.25">
      <c r="B5" s="47" t="s">
        <v>163</v>
      </c>
      <c r="C5" s="48">
        <v>100</v>
      </c>
    </row>
    <row r="6" spans="2:3" x14ac:dyDescent="0.25">
      <c r="B6" s="47" t="s">
        <v>164</v>
      </c>
      <c r="C6" s="48"/>
    </row>
    <row r="7" spans="2:3" x14ac:dyDescent="0.25">
      <c r="B7" s="49" t="s">
        <v>165</v>
      </c>
      <c r="C7" s="48">
        <v>8.33</v>
      </c>
    </row>
    <row r="8" spans="2:3" x14ac:dyDescent="0.25">
      <c r="B8" s="49" t="s">
        <v>166</v>
      </c>
      <c r="C8" s="48">
        <v>1</v>
      </c>
    </row>
    <row r="9" spans="2:3" x14ac:dyDescent="0.25">
      <c r="B9" s="49" t="s">
        <v>167</v>
      </c>
      <c r="C9" s="48">
        <v>4.16</v>
      </c>
    </row>
    <row r="10" spans="2:3" x14ac:dyDescent="0.25">
      <c r="B10" s="49" t="s">
        <v>168</v>
      </c>
      <c r="C10" s="48">
        <v>8.33</v>
      </c>
    </row>
    <row r="11" spans="2:3" x14ac:dyDescent="0.25">
      <c r="B11" s="49" t="s">
        <v>169</v>
      </c>
      <c r="C11" s="48">
        <v>12.5</v>
      </c>
    </row>
    <row r="12" spans="2:3" x14ac:dyDescent="0.25">
      <c r="B12" s="49" t="s">
        <v>170</v>
      </c>
      <c r="C12" s="48">
        <v>16</v>
      </c>
    </row>
    <row r="13" spans="2:3" x14ac:dyDescent="0.25">
      <c r="B13" s="49" t="s">
        <v>171</v>
      </c>
      <c r="C13" s="48">
        <v>0.5</v>
      </c>
    </row>
    <row r="14" spans="2:3" x14ac:dyDescent="0.25">
      <c r="B14" s="49" t="s">
        <v>172</v>
      </c>
      <c r="C14" s="48">
        <v>4</v>
      </c>
    </row>
    <row r="15" spans="2:3" x14ac:dyDescent="0.25">
      <c r="B15" s="47" t="s">
        <v>173</v>
      </c>
      <c r="C15" s="48">
        <v>0</v>
      </c>
    </row>
    <row r="16" spans="2:3" x14ac:dyDescent="0.25">
      <c r="B16" s="47" t="s">
        <v>174</v>
      </c>
      <c r="C16" s="48">
        <v>3</v>
      </c>
    </row>
    <row r="17" spans="2:3" x14ac:dyDescent="0.25">
      <c r="B17" s="47" t="s">
        <v>175</v>
      </c>
      <c r="C17" s="48"/>
    </row>
    <row r="18" spans="2:3" ht="30" x14ac:dyDescent="0.25">
      <c r="B18" s="50" t="s">
        <v>176</v>
      </c>
      <c r="C18" s="48">
        <v>5</v>
      </c>
    </row>
    <row r="19" spans="2:3" x14ac:dyDescent="0.25">
      <c r="B19" s="49" t="s">
        <v>177</v>
      </c>
      <c r="C19" s="48">
        <v>3</v>
      </c>
    </row>
    <row r="20" spans="2:3" x14ac:dyDescent="0.25">
      <c r="B20" s="49" t="s">
        <v>178</v>
      </c>
      <c r="C20" s="48">
        <v>3</v>
      </c>
    </row>
    <row r="21" spans="2:3" x14ac:dyDescent="0.25">
      <c r="B21" s="49" t="s">
        <v>179</v>
      </c>
      <c r="C21" s="48">
        <v>3</v>
      </c>
    </row>
    <row r="22" spans="2:3" x14ac:dyDescent="0.25">
      <c r="B22" s="47" t="s">
        <v>180</v>
      </c>
      <c r="C22" s="48">
        <v>10</v>
      </c>
    </row>
    <row r="23" spans="2:3" ht="15.75" thickBot="1" x14ac:dyDescent="0.3">
      <c r="B23" s="51" t="s">
        <v>181</v>
      </c>
      <c r="C23" s="52">
        <f>+SUM(C5:C22)</f>
        <v>181.82</v>
      </c>
    </row>
    <row r="24" spans="2:3" ht="15.75" thickBot="1" x14ac:dyDescent="0.3">
      <c r="B24" s="53" t="s">
        <v>159</v>
      </c>
      <c r="C24" s="54">
        <f>+C23/100</f>
        <v>1.8182</v>
      </c>
    </row>
  </sheetData>
  <mergeCells count="1">
    <mergeCell ref="B3:C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PRESUPUESTO 4 I E</vt:lpstr>
      <vt:lpstr>PRESUPUESTO 4 I E (2)</vt:lpstr>
      <vt:lpstr>RESUMEN</vt:lpstr>
      <vt:lpstr>DETALLE</vt:lpstr>
      <vt:lpstr>Hoja1</vt:lpstr>
      <vt:lpstr>F.M. INTERVENTORIA</vt:lpstr>
      <vt:lpstr>'F.M. INTERVENTORIA'!Área_de_impresión</vt:lpstr>
      <vt:lpstr>'PRESUPUESTO 4 I E (2)'!Área_de_impresión</vt:lpstr>
      <vt:lpstr>RESUMEN!Área_de_impresión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SALAZAR JARAMILLO</dc:creator>
  <cp:lastModifiedBy>Lina Gomez</cp:lastModifiedBy>
  <cp:lastPrinted>2020-08-17T05:43:20Z</cp:lastPrinted>
  <dcterms:created xsi:type="dcterms:W3CDTF">2018-08-15T13:18:05Z</dcterms:created>
  <dcterms:modified xsi:type="dcterms:W3CDTF">2021-08-26T02:14:11Z</dcterms:modified>
</cp:coreProperties>
</file>