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fichas proyectos FCP\SDB_San Pablo\"/>
    </mc:Choice>
  </mc:AlternateContent>
  <xr:revisionPtr revIDLastSave="0" documentId="13_ncr:1_{9E36DD3E-A88A-426A-AC60-3E1B70357FB9}" xr6:coauthVersionLast="46" xr6:coauthVersionMax="46" xr10:uidLastSave="{00000000-0000-0000-0000-000000000000}"/>
  <bookViews>
    <workbookView xWindow="5565" yWindow="5565" windowWidth="2400" windowHeight="585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81029"/>
</workbook>
</file>

<file path=xl/calcChain.xml><?xml version="1.0" encoding="utf-8"?>
<calcChain xmlns="http://schemas.openxmlformats.org/spreadsheetml/2006/main">
  <c r="F46" i="1" l="1"/>
  <c r="I46" i="1" s="1"/>
  <c r="I48" i="1" s="1"/>
  <c r="F40" i="1"/>
  <c r="I40" i="1" s="1"/>
  <c r="I42" i="1" s="1"/>
  <c r="F12" i="1" l="1"/>
  <c r="H12" i="1" s="1"/>
  <c r="F13" i="1"/>
  <c r="H13" i="1" s="1"/>
  <c r="F14" i="1"/>
  <c r="H14" i="1" s="1"/>
  <c r="F15" i="1"/>
  <c r="H15" i="1" s="1"/>
  <c r="F38" i="1"/>
  <c r="H38" i="1" s="1"/>
  <c r="F39" i="1"/>
  <c r="H39" i="1" s="1"/>
  <c r="F37" i="1"/>
  <c r="H37" i="1" s="1"/>
  <c r="F33" i="1"/>
  <c r="H33" i="1" s="1"/>
  <c r="F34" i="1"/>
  <c r="H34" i="1" s="1"/>
  <c r="F35" i="1"/>
  <c r="H35" i="1" s="1"/>
  <c r="F36" i="1"/>
  <c r="H36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9" i="1"/>
  <c r="H9" i="1" s="1"/>
  <c r="F10" i="1"/>
  <c r="H10" i="1" s="1"/>
  <c r="F11" i="1"/>
  <c r="H11" i="1" s="1"/>
  <c r="F45" i="1" l="1"/>
  <c r="H45" i="1" s="1"/>
  <c r="F44" i="1"/>
  <c r="H44" i="1" s="1"/>
  <c r="H48" i="1" s="1"/>
  <c r="F19" i="1"/>
  <c r="F48" i="1" l="1"/>
  <c r="I50" i="1"/>
  <c r="I54" i="1" s="1"/>
  <c r="H17" i="1"/>
  <c r="F17" i="1"/>
  <c r="H19" i="1"/>
  <c r="H42" i="1" s="1"/>
  <c r="F42" i="1" l="1"/>
  <c r="F50" i="1" s="1"/>
  <c r="F54" i="1" s="1"/>
  <c r="H50" i="1"/>
  <c r="H54" i="1" l="1"/>
</calcChain>
</file>

<file path=xl/sharedStrings.xml><?xml version="1.0" encoding="utf-8"?>
<sst xmlns="http://schemas.openxmlformats.org/spreadsheetml/2006/main" count="118" uniqueCount="82">
  <si>
    <t>PRESUPUESTO DEL PROYECTO</t>
  </si>
  <si>
    <t>AGENCIA DE RENOVACION DEL TERRITORIO - ART</t>
  </si>
  <si>
    <t>NOMBRE DEL PROYECTO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</si>
  <si>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</si>
  <si>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</si>
  <si>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</si>
  <si>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</si>
  <si>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</si>
  <si>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</si>
  <si>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</si>
  <si>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a</t>
  </si>
  <si>
    <t>b</t>
  </si>
  <si>
    <t>Unidad</t>
  </si>
  <si>
    <t>c</t>
  </si>
  <si>
    <t>d</t>
  </si>
  <si>
    <t>e</t>
  </si>
  <si>
    <t>f</t>
  </si>
  <si>
    <t>g</t>
  </si>
  <si>
    <t>kg</t>
  </si>
  <si>
    <t>h</t>
  </si>
  <si>
    <t>i</t>
  </si>
  <si>
    <t>j</t>
  </si>
  <si>
    <t>k</t>
  </si>
  <si>
    <t>l</t>
  </si>
  <si>
    <t>m</t>
  </si>
  <si>
    <t>n</t>
  </si>
  <si>
    <t>SUBTOTAL COMPONENTE 1</t>
  </si>
  <si>
    <t>SUBTOTAL COMPONENTE. 2</t>
  </si>
  <si>
    <t>SUBTOTAL COMPONENTE 3</t>
  </si>
  <si>
    <t>TOTAL PRESUPUESTO INVERSIÓN DIRECTA</t>
  </si>
  <si>
    <t>COSTO DE IMPLEMENTACIÓN Y/O EJECUCIÓN</t>
  </si>
  <si>
    <t>TOTAL PRESUPUESTO PROYECTO</t>
  </si>
  <si>
    <t xml:space="preserve"> </t>
  </si>
  <si>
    <t>Implementación de un proyecto de ganado bovino doble propósito con manejo silvopastoril para la generación de ingresos de la población rural del municipio de San Pablo – Bolívar.</t>
  </si>
  <si>
    <t>COMPONENTE 1.Generar capacidad técnica adecuada, para el manejo sostenible e integral (administrativo, productivo, reproductivo y sanitario) del sistema ganadero.</t>
  </si>
  <si>
    <t>Actividad 1.</t>
  </si>
  <si>
    <t xml:space="preserve">Mes </t>
  </si>
  <si>
    <t>Asistente Técnico Agropecuario (3)</t>
  </si>
  <si>
    <t>Profesional pecuario (1)</t>
  </si>
  <si>
    <t>Profesional Socioempresarial (Sociologo, trabajador social, economista, antropologo) (1)</t>
  </si>
  <si>
    <t>COMPONENTE 2.  Mejorar la capacidad productiva del suelo para pasturas idóneas del entorno e incrementar la oferta de forrajes y sombrío para el ganado (Kg Forraje verde/m2 por pasturas y arboles forrajeros incorporados en el sistema).</t>
  </si>
  <si>
    <t>Cal dolomita Bulto 50Kg</t>
  </si>
  <si>
    <t>Roca fosforica - bulto (50 Kg)</t>
  </si>
  <si>
    <t>Sulfato de magnesio (MgSO4) (50Kg)</t>
  </si>
  <si>
    <t>Urea - Bulto 50 Kg</t>
  </si>
  <si>
    <t>Herbicida (Glifosato) (Litro)</t>
  </si>
  <si>
    <t>Semilla de brachiaria Brizantha (Marandu) (Kg)</t>
  </si>
  <si>
    <t>Semilla de brachiaria Decumbens (Amargo o peludo) (Kg)</t>
  </si>
  <si>
    <t>Semilla dePanicum Maximum (Kg)</t>
  </si>
  <si>
    <t>Iguamarillo (Pithecellobium guachapele)</t>
  </si>
  <si>
    <t>Melina (Gmelina arborea)</t>
  </si>
  <si>
    <t>Campano (Samanea saman)</t>
  </si>
  <si>
    <t>Matarraton (Gliricidia sepium)</t>
  </si>
  <si>
    <t>Leucaena (Leucaena leucocephala) - Cunningham</t>
  </si>
  <si>
    <t>Análisis de suelos</t>
  </si>
  <si>
    <t>lt</t>
  </si>
  <si>
    <t>Sembradora de pasto Manual</t>
  </si>
  <si>
    <t>Impulsor para cerca eléctrica (con sistema de energía solar) + cinta electrica + accesorios para 1Ha</t>
  </si>
  <si>
    <t>Picapasto (motor electrico)</t>
  </si>
  <si>
    <t>Insumos PMA</t>
  </si>
  <si>
    <t xml:space="preserve">Transporte distribución de insumos </t>
  </si>
  <si>
    <t>Abonadora Manual de precisión</t>
  </si>
  <si>
    <t xml:space="preserve">Transporte de Insumos y equipos </t>
  </si>
  <si>
    <t>COMPONENTE 3.Mejorar la calidad higiénico - sanitaria de la leche</t>
  </si>
  <si>
    <t>Análisis de calidad de la leche</t>
  </si>
  <si>
    <t>Talleres técnicos</t>
  </si>
  <si>
    <t>Talleres PMA</t>
  </si>
  <si>
    <t xml:space="preserve">Gira </t>
  </si>
  <si>
    <t>Talleres socioempresariales</t>
  </si>
  <si>
    <t>o</t>
  </si>
  <si>
    <t>p</t>
  </si>
  <si>
    <t>q</t>
  </si>
  <si>
    <t>r</t>
  </si>
  <si>
    <t>t</t>
  </si>
  <si>
    <t>u</t>
  </si>
  <si>
    <t>v</t>
  </si>
  <si>
    <t>Jornales</t>
  </si>
  <si>
    <t>Jornal</t>
  </si>
  <si>
    <t>Mano de obra ordeño (Proyectada)</t>
  </si>
  <si>
    <t>Mano de obra establecimiento y sostenimiento del sistema (proyectada)</t>
  </si>
  <si>
    <t>s</t>
  </si>
  <si>
    <t>Kit de Ordeño (Balde lechero en aluminio, filtro colador, Cepillo de lavado de cantinas, Sellador de pezones yodo, Mastitero (paleta para prueba de mastitis), limpiador de pezones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</si>
</sst>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41" formatCode="_-* #,##0_-;\-* #,##0_-;_-* &quot;-&quot;_-;_-@_-"/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  <numFmt numFmtId="167" formatCode="_-&quot;$&quot;* #,##0.0_-;\-&quot;$&quot;* #,##0.0_-;_-&quot;$&quot;* &quot;-&quot;??_-;_-@"/>
    <numFmt numFmtId="168" formatCode="_-&quot;$&quot;* #,##0.00_-;\-&quot;$&quot;* #,##0.00_-;_-&quot;$&quot;* &quot;-&quot;??_-;_-@"/>
    <numFmt numFmtId="169" formatCode="_-* #,##0_-;\-* #,##0_-;_-* &quot;-&quot;??_-;_-@_-"/>
  </numFmts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4" fillId="2" borderId="1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164" fontId="4" fillId="2" borderId="7" xfId="0" applyNumberFormat="1" applyFont="1" applyFill="1" applyBorder="1" applyAlignment="1">
      <alignment vertical="center"/>
    </xf>
    <xf numFmtId="165" fontId="4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3" fillId="3" borderId="21" xfId="0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 wrapText="1"/>
    </xf>
    <xf numFmtId="165" fontId="3" fillId="3" borderId="21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6" borderId="4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6" fillId="2" borderId="37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0" borderId="37" xfId="0" applyFont="1" applyBorder="1" applyAlignment="1">
      <alignment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165" fontId="1" fillId="4" borderId="56" xfId="0" applyNumberFormat="1" applyFont="1" applyFill="1" applyBorder="1" applyAlignment="1">
      <alignment vertical="center" wrapText="1"/>
    </xf>
    <xf numFmtId="165" fontId="1" fillId="4" borderId="57" xfId="0" applyNumberFormat="1" applyFont="1" applyFill="1" applyBorder="1" applyAlignment="1">
      <alignment vertical="center" wrapText="1"/>
    </xf>
    <xf numFmtId="165" fontId="1" fillId="4" borderId="58" xfId="0" applyNumberFormat="1" applyFont="1" applyFill="1" applyBorder="1" applyAlignment="1">
      <alignment vertical="center" wrapText="1"/>
    </xf>
    <xf numFmtId="0" fontId="2" fillId="0" borderId="37" xfId="0" applyFont="1" applyBorder="1" applyAlignment="1">
      <alignment horizontal="left" vertical="center" wrapText="1"/>
    </xf>
    <xf numFmtId="0" fontId="6" fillId="0" borderId="37" xfId="0" applyFont="1" applyBorder="1" applyAlignment="1">
      <alignment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30" xfId="0" applyFont="1" applyBorder="1" applyAlignment="1">
      <alignment horizontal="left" vertical="center" wrapText="1"/>
    </xf>
    <xf numFmtId="0" fontId="1" fillId="4" borderId="24" xfId="0" applyFont="1" applyFill="1" applyBorder="1" applyAlignment="1">
      <alignment horizontal="left" vertical="center"/>
    </xf>
    <xf numFmtId="167" fontId="1" fillId="4" borderId="30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>
      <alignment horizontal="center" vertical="center"/>
    </xf>
    <xf numFmtId="168" fontId="1" fillId="4" borderId="31" xfId="0" applyNumberFormat="1" applyFont="1" applyFill="1" applyBorder="1" applyAlignment="1">
      <alignment vertical="center"/>
    </xf>
    <xf numFmtId="0" fontId="6" fillId="2" borderId="48" xfId="0" applyFont="1" applyFill="1" applyBorder="1" applyAlignment="1">
      <alignment horizontal="left" vertical="center" wrapText="1"/>
    </xf>
    <xf numFmtId="0" fontId="1" fillId="5" borderId="44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left" vertical="center" wrapText="1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0" borderId="21" xfId="0" applyFont="1" applyBorder="1" applyAlignment="1">
      <alignment horizontal="left" vertical="center" wrapText="1"/>
    </xf>
    <xf numFmtId="0" fontId="1" fillId="5" borderId="64" xfId="0" applyFont="1" applyFill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/>
    </xf>
    <xf numFmtId="167" fontId="1" fillId="4" borderId="56" xfId="0" applyNumberFormat="1" applyFont="1" applyFill="1" applyBorder="1" applyAlignment="1">
      <alignment vertical="center"/>
    </xf>
    <xf numFmtId="167" fontId="1" fillId="4" borderId="68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164" fontId="6" fillId="2" borderId="7" xfId="0" applyNumberFormat="1" applyFont="1" applyFill="1" applyBorder="1" applyAlignment="1">
      <alignment vertical="center"/>
    </xf>
    <xf numFmtId="165" fontId="6" fillId="2" borderId="7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 wrapText="1"/>
    </xf>
    <xf numFmtId="164" fontId="6" fillId="2" borderId="37" xfId="0" applyNumberFormat="1" applyFont="1" applyFill="1" applyBorder="1" applyAlignment="1">
      <alignment horizontal="right" vertical="center" wrapText="1"/>
    </xf>
    <xf numFmtId="165" fontId="6" fillId="2" borderId="37" xfId="0" applyNumberFormat="1" applyFont="1" applyFill="1" applyBorder="1" applyAlignment="1">
      <alignment horizontal="right" vertical="center" wrapText="1"/>
    </xf>
    <xf numFmtId="165" fontId="6" fillId="2" borderId="29" xfId="0" applyNumberFormat="1" applyFont="1" applyFill="1" applyBorder="1" applyAlignment="1">
      <alignment horizontal="right" vertical="center" wrapText="1"/>
    </xf>
    <xf numFmtId="165" fontId="6" fillId="2" borderId="30" xfId="0" applyNumberFormat="1" applyFont="1" applyFill="1" applyBorder="1" applyAlignment="1">
      <alignment horizontal="right" vertical="center" wrapText="1"/>
    </xf>
    <xf numFmtId="165" fontId="6" fillId="2" borderId="49" xfId="0" applyNumberFormat="1" applyFont="1" applyFill="1" applyBorder="1" applyAlignment="1">
      <alignment horizontal="right" vertical="center" wrapText="1"/>
    </xf>
    <xf numFmtId="165" fontId="6" fillId="2" borderId="7" xfId="0" applyNumberFormat="1" applyFont="1" applyFill="1" applyBorder="1" applyAlignment="1">
      <alignment vertical="center" wrapText="1"/>
    </xf>
    <xf numFmtId="165" fontId="6" fillId="2" borderId="50" xfId="0" applyNumberFormat="1" applyFont="1" applyFill="1" applyBorder="1" applyAlignment="1">
      <alignment horizontal="right" vertical="center" wrapText="1"/>
    </xf>
    <xf numFmtId="0" fontId="7" fillId="7" borderId="37" xfId="0" applyFont="1" applyFill="1" applyBorder="1" applyAlignment="1">
      <alignment horizontal="center" vertical="center"/>
    </xf>
    <xf numFmtId="3" fontId="7" fillId="7" borderId="37" xfId="0" applyNumberFormat="1" applyFont="1" applyFill="1" applyBorder="1" applyAlignment="1">
      <alignment horizontal="center" vertical="center"/>
    </xf>
    <xf numFmtId="6" fontId="7" fillId="7" borderId="37" xfId="0" applyNumberFormat="1" applyFont="1" applyFill="1" applyBorder="1" applyAlignment="1">
      <alignment horizontal="center" vertical="center"/>
    </xf>
    <xf numFmtId="165" fontId="6" fillId="2" borderId="29" xfId="0" applyNumberFormat="1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165" fontId="6" fillId="2" borderId="52" xfId="0" applyNumberFormat="1" applyFont="1" applyFill="1" applyBorder="1" applyAlignment="1">
      <alignment horizontal="center" vertical="center" wrapText="1"/>
    </xf>
    <xf numFmtId="165" fontId="6" fillId="2" borderId="54" xfId="0" applyNumberFormat="1" applyFont="1" applyFill="1" applyBorder="1" applyAlignment="1">
      <alignment vertical="center" wrapText="1"/>
    </xf>
    <xf numFmtId="165" fontId="6" fillId="2" borderId="37" xfId="0" applyNumberFormat="1" applyFont="1" applyFill="1" applyBorder="1" applyAlignment="1">
      <alignment horizontal="center" vertical="center" wrapText="1"/>
    </xf>
    <xf numFmtId="165" fontId="6" fillId="2" borderId="29" xfId="0" applyNumberFormat="1" applyFont="1" applyFill="1" applyBorder="1" applyAlignment="1">
      <alignment horizontal="center" vertical="center" wrapText="1"/>
    </xf>
    <xf numFmtId="165" fontId="6" fillId="2" borderId="33" xfId="0" applyNumberFormat="1" applyFont="1" applyFill="1" applyBorder="1" applyAlignment="1">
      <alignment horizontal="center" vertical="center" wrapText="1"/>
    </xf>
    <xf numFmtId="165" fontId="6" fillId="2" borderId="49" xfId="0" applyNumberFormat="1" applyFont="1" applyFill="1" applyBorder="1" applyAlignment="1">
      <alignment horizontal="center" vertical="center" wrapText="1"/>
    </xf>
    <xf numFmtId="165" fontId="6" fillId="2" borderId="59" xfId="0" applyNumberFormat="1" applyFont="1" applyFill="1" applyBorder="1" applyAlignment="1">
      <alignment vertical="center" wrapText="1"/>
    </xf>
    <xf numFmtId="166" fontId="6" fillId="2" borderId="7" xfId="0" applyNumberFormat="1" applyFont="1" applyFill="1" applyBorder="1" applyAlignment="1">
      <alignment vertical="center" wrapText="1"/>
    </xf>
    <xf numFmtId="166" fontId="6" fillId="2" borderId="29" xfId="0" applyNumberFormat="1" applyFont="1" applyFill="1" applyBorder="1" applyAlignment="1">
      <alignment vertical="center" wrapText="1"/>
    </xf>
    <xf numFmtId="0" fontId="7" fillId="7" borderId="37" xfId="0" applyFont="1" applyFill="1" applyBorder="1" applyAlignment="1">
      <alignment vertical="center"/>
    </xf>
    <xf numFmtId="165" fontId="6" fillId="2" borderId="50" xfId="0" applyNumberFormat="1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/>
    </xf>
    <xf numFmtId="169" fontId="6" fillId="7" borderId="37" xfId="1" applyNumberFormat="1" applyFont="1" applyFill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left" vertical="center"/>
    </xf>
    <xf numFmtId="165" fontId="6" fillId="2" borderId="12" xfId="0" applyNumberFormat="1" applyFont="1" applyFill="1" applyBorder="1" applyAlignment="1">
      <alignment vertical="center" wrapText="1"/>
    </xf>
    <xf numFmtId="165" fontId="6" fillId="2" borderId="50" xfId="0" applyNumberFormat="1" applyFont="1" applyFill="1" applyBorder="1" applyAlignment="1">
      <alignment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6" fillId="0" borderId="33" xfId="0" applyFont="1" applyBorder="1" applyAlignment="1">
      <alignment horizontal="left" vertical="center" wrapText="1"/>
    </xf>
    <xf numFmtId="3" fontId="6" fillId="0" borderId="33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right" vertical="center" wrapText="1"/>
    </xf>
    <xf numFmtId="165" fontId="6" fillId="0" borderId="33" xfId="0" applyNumberFormat="1" applyFont="1" applyBorder="1" applyAlignment="1">
      <alignment horizontal="right" vertical="center" wrapText="1"/>
    </xf>
    <xf numFmtId="165" fontId="6" fillId="0" borderId="29" xfId="0" applyNumberFormat="1" applyFont="1" applyBorder="1" applyAlignment="1">
      <alignment horizontal="right" vertical="center" wrapText="1"/>
    </xf>
    <xf numFmtId="165" fontId="6" fillId="0" borderId="49" xfId="0" applyNumberFormat="1" applyFont="1" applyBorder="1" applyAlignment="1">
      <alignment horizontal="right" vertical="center" wrapText="1"/>
    </xf>
    <xf numFmtId="165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right" vertical="center" wrapText="1"/>
    </xf>
    <xf numFmtId="165" fontId="6" fillId="0" borderId="30" xfId="0" applyNumberFormat="1" applyFont="1" applyBorder="1" applyAlignment="1">
      <alignment horizontal="right" vertical="center" wrapText="1"/>
    </xf>
    <xf numFmtId="165" fontId="6" fillId="0" borderId="50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right" vertical="center" wrapText="1"/>
    </xf>
    <xf numFmtId="165" fontId="6" fillId="0" borderId="21" xfId="0" applyNumberFormat="1" applyFont="1" applyBorder="1" applyAlignment="1">
      <alignment horizontal="right" vertical="center" wrapText="1"/>
    </xf>
    <xf numFmtId="165" fontId="6" fillId="0" borderId="59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165" fontId="6" fillId="2" borderId="57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/>
    </xf>
    <xf numFmtId="167" fontId="6" fillId="2" borderId="7" xfId="0" applyNumberFormat="1" applyFont="1" applyFill="1" applyBorder="1" applyAlignment="1">
      <alignment vertical="center"/>
    </xf>
    <xf numFmtId="165" fontId="6" fillId="2" borderId="7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165" fontId="6" fillId="4" borderId="7" xfId="0" applyNumberFormat="1" applyFont="1" applyFill="1" applyBorder="1" applyAlignment="1">
      <alignment vertical="center"/>
    </xf>
    <xf numFmtId="168" fontId="6" fillId="2" borderId="15" xfId="0" applyNumberFormat="1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5" xfId="0" applyFont="1" applyFill="1" applyBorder="1" applyAlignment="1">
      <alignment horizontal="left" vertical="center"/>
    </xf>
    <xf numFmtId="164" fontId="6" fillId="2" borderId="35" xfId="0" applyNumberFormat="1" applyFont="1" applyFill="1" applyBorder="1" applyAlignment="1">
      <alignment vertical="center"/>
    </xf>
    <xf numFmtId="165" fontId="6" fillId="2" borderId="35" xfId="0" applyNumberFormat="1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168" fontId="6" fillId="2" borderId="7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4"/>
  <sheetViews>
    <sheetView tabSelected="1" zoomScale="60" zoomScaleNormal="60" workbookViewId="0">
      <pane ySplit="1" topLeftCell="A27" activePane="bottomLeft" state="frozen"/>
      <selection pane="bottomLeft" activeCell="H54" sqref="H54"/>
    </sheetView>
  </sheetViews>
  <sheetFormatPr baseColWidth="10" defaultColWidth="14.42578125" defaultRowHeight="15" x14ac:dyDescent="0.25"/>
  <cols>
    <col min="1" max="1" width="3.42578125" style="77" customWidth="1"/>
    <col min="2" max="2" width="33.85546875" style="77" customWidth="1"/>
    <col min="3" max="3" width="18" style="77" customWidth="1"/>
    <col min="4" max="4" width="16" style="77" customWidth="1"/>
    <col min="5" max="5" width="17.7109375" style="77" customWidth="1"/>
    <col min="6" max="6" width="25.42578125" style="77" customWidth="1"/>
    <col min="7" max="7" width="1.7109375" style="77" customWidth="1"/>
    <col min="8" max="8" width="24" style="77" customWidth="1"/>
    <col min="9" max="9" width="23.5703125" style="77" customWidth="1"/>
    <col min="10" max="10" width="15.85546875" style="77" customWidth="1"/>
    <col min="11" max="11" width="2.42578125" style="77" customWidth="1"/>
    <col min="12" max="12" width="16.7109375" style="77" customWidth="1"/>
    <col min="13" max="28" width="11.42578125" style="77" customWidth="1"/>
    <col min="29" max="16384" width="14.42578125" style="77"/>
  </cols>
  <sheetData>
    <row r="1" spans="1:28" x14ac:dyDescent="0.25">
      <c r="A1" s="17"/>
      <c r="B1" s="21"/>
      <c r="C1" s="74" t="s">
        <v>0</v>
      </c>
      <c r="D1" s="22"/>
      <c r="E1" s="22"/>
      <c r="F1" s="22"/>
      <c r="G1" s="22"/>
      <c r="H1" s="23"/>
      <c r="I1" s="75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</row>
    <row r="2" spans="1:28" x14ac:dyDescent="0.25">
      <c r="A2" s="24"/>
      <c r="B2" s="25"/>
      <c r="C2" s="78" t="s">
        <v>1</v>
      </c>
      <c r="D2" s="26"/>
      <c r="E2" s="26"/>
      <c r="F2" s="26"/>
      <c r="G2" s="26"/>
      <c r="H2" s="27"/>
      <c r="I2" s="2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8" x14ac:dyDescent="0.25">
      <c r="A3" s="79"/>
      <c r="B3" s="80"/>
      <c r="C3" s="81"/>
      <c r="D3" s="80"/>
      <c r="E3" s="82"/>
      <c r="F3" s="83"/>
      <c r="G3" s="80"/>
      <c r="H3" s="80"/>
      <c r="I3" s="84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</row>
    <row r="4" spans="1:28" ht="39.75" customHeight="1" x14ac:dyDescent="0.25">
      <c r="A4" s="15" t="s">
        <v>2</v>
      </c>
      <c r="B4" s="29"/>
      <c r="C4" s="16" t="s">
        <v>33</v>
      </c>
      <c r="D4" s="26"/>
      <c r="E4" s="26"/>
      <c r="F4" s="26"/>
      <c r="G4" s="26"/>
      <c r="H4" s="26"/>
      <c r="I4" s="30"/>
      <c r="J4" s="85"/>
      <c r="K4" s="85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28" x14ac:dyDescent="0.25">
      <c r="A5" s="1"/>
      <c r="B5" s="2"/>
      <c r="C5" s="3"/>
      <c r="D5" s="2"/>
      <c r="E5" s="4"/>
      <c r="F5" s="5"/>
      <c r="G5" s="80"/>
      <c r="H5" s="6"/>
      <c r="I5" s="86"/>
      <c r="J5" s="7"/>
      <c r="K5" s="87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28" ht="30" x14ac:dyDescent="0.25">
      <c r="A6" s="18" t="s">
        <v>3</v>
      </c>
      <c r="B6" s="31"/>
      <c r="C6" s="8" t="s">
        <v>4</v>
      </c>
      <c r="D6" s="8" t="s">
        <v>5</v>
      </c>
      <c r="E6" s="9" t="s">
        <v>6</v>
      </c>
      <c r="F6" s="10" t="s">
        <v>7</v>
      </c>
      <c r="G6" s="88"/>
      <c r="H6" s="11" t="s">
        <v>8</v>
      </c>
      <c r="I6" s="12" t="s">
        <v>9</v>
      </c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</row>
    <row r="7" spans="1:28" ht="47.25" customHeight="1" thickBot="1" x14ac:dyDescent="0.3">
      <c r="A7" s="19" t="s">
        <v>34</v>
      </c>
      <c r="B7" s="32"/>
      <c r="C7" s="32"/>
      <c r="D7" s="32"/>
      <c r="E7" s="32"/>
      <c r="F7" s="32"/>
      <c r="G7" s="32"/>
      <c r="H7" s="32"/>
      <c r="I7" s="33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spans="1:28" ht="33" customHeight="1" x14ac:dyDescent="0.25">
      <c r="A8" s="20" t="s">
        <v>35</v>
      </c>
      <c r="B8" s="34"/>
      <c r="C8" s="34"/>
      <c r="D8" s="34"/>
      <c r="E8" s="34"/>
      <c r="F8" s="34"/>
      <c r="G8" s="35"/>
      <c r="H8" s="35"/>
      <c r="I8" s="36"/>
      <c r="J8" s="13"/>
      <c r="K8" s="37"/>
      <c r="L8" s="37"/>
      <c r="M8" s="37"/>
      <c r="N8" s="37"/>
      <c r="O8" s="37"/>
      <c r="P8" s="37"/>
      <c r="Q8" s="37"/>
      <c r="R8" s="37"/>
      <c r="S8" s="38"/>
      <c r="T8" s="14"/>
      <c r="U8" s="37"/>
      <c r="V8" s="37"/>
      <c r="W8" s="37"/>
      <c r="X8" s="37"/>
      <c r="Y8" s="37"/>
      <c r="Z8" s="37"/>
      <c r="AA8" s="37"/>
      <c r="AB8" s="39"/>
    </row>
    <row r="9" spans="1:28" ht="21" customHeight="1" x14ac:dyDescent="0.25">
      <c r="A9" s="60" t="s">
        <v>10</v>
      </c>
      <c r="B9" s="40" t="s">
        <v>38</v>
      </c>
      <c r="C9" s="41" t="s">
        <v>36</v>
      </c>
      <c r="D9" s="89">
        <v>12</v>
      </c>
      <c r="E9" s="90">
        <v>4600000</v>
      </c>
      <c r="F9" s="91">
        <f t="shared" ref="F9:F15" si="0">+D9*E9</f>
        <v>55200000</v>
      </c>
      <c r="G9" s="92"/>
      <c r="H9" s="93">
        <f t="shared" ref="H9:H15" si="1">+F9</f>
        <v>55200000</v>
      </c>
      <c r="I9" s="94"/>
      <c r="J9" s="95"/>
      <c r="K9" s="85"/>
      <c r="L9" s="9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</row>
    <row r="10" spans="1:28" ht="29.25" customHeight="1" x14ac:dyDescent="0.25">
      <c r="A10" s="60" t="s">
        <v>11</v>
      </c>
      <c r="B10" s="42" t="s">
        <v>37</v>
      </c>
      <c r="C10" s="41" t="s">
        <v>36</v>
      </c>
      <c r="D10" s="89">
        <v>12</v>
      </c>
      <c r="E10" s="90">
        <v>7500000</v>
      </c>
      <c r="F10" s="91">
        <f t="shared" si="0"/>
        <v>90000000</v>
      </c>
      <c r="G10" s="92"/>
      <c r="H10" s="93">
        <f t="shared" si="1"/>
        <v>90000000</v>
      </c>
      <c r="I10" s="96"/>
      <c r="J10" s="95"/>
      <c r="K10" s="85"/>
      <c r="L10" s="9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</row>
    <row r="11" spans="1:28" ht="48.75" customHeight="1" x14ac:dyDescent="0.25">
      <c r="A11" s="60" t="s">
        <v>13</v>
      </c>
      <c r="B11" s="40" t="s">
        <v>39</v>
      </c>
      <c r="C11" s="41" t="s">
        <v>36</v>
      </c>
      <c r="D11" s="89">
        <v>10</v>
      </c>
      <c r="E11" s="90">
        <v>4200000</v>
      </c>
      <c r="F11" s="91">
        <f t="shared" si="0"/>
        <v>42000000</v>
      </c>
      <c r="G11" s="92"/>
      <c r="H11" s="93">
        <f t="shared" si="1"/>
        <v>42000000</v>
      </c>
      <c r="I11" s="96"/>
      <c r="J11" s="95"/>
      <c r="K11" s="85"/>
      <c r="L11" s="9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</row>
    <row r="12" spans="1:28" x14ac:dyDescent="0.25">
      <c r="A12" s="60" t="s">
        <v>14</v>
      </c>
      <c r="B12" s="40" t="s">
        <v>65</v>
      </c>
      <c r="C12" s="97" t="s">
        <v>12</v>
      </c>
      <c r="D12" s="98">
        <v>10</v>
      </c>
      <c r="E12" s="99">
        <v>800000</v>
      </c>
      <c r="F12" s="91">
        <f t="shared" si="0"/>
        <v>8000000</v>
      </c>
      <c r="G12" s="92"/>
      <c r="H12" s="93">
        <f t="shared" si="1"/>
        <v>8000000</v>
      </c>
      <c r="I12" s="96"/>
      <c r="J12" s="100"/>
      <c r="K12" s="101"/>
      <c r="L12" s="100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</row>
    <row r="13" spans="1:28" x14ac:dyDescent="0.25">
      <c r="A13" s="60" t="s">
        <v>15</v>
      </c>
      <c r="B13" s="40" t="s">
        <v>66</v>
      </c>
      <c r="C13" s="97" t="s">
        <v>12</v>
      </c>
      <c r="D13" s="98">
        <v>4</v>
      </c>
      <c r="E13" s="99">
        <v>800000</v>
      </c>
      <c r="F13" s="91">
        <f t="shared" si="0"/>
        <v>3200000</v>
      </c>
      <c r="G13" s="92"/>
      <c r="H13" s="93">
        <f t="shared" si="1"/>
        <v>3200000</v>
      </c>
      <c r="I13" s="96"/>
      <c r="J13" s="100"/>
      <c r="K13" s="101"/>
      <c r="L13" s="100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</row>
    <row r="14" spans="1:28" x14ac:dyDescent="0.25">
      <c r="A14" s="60" t="s">
        <v>16</v>
      </c>
      <c r="B14" s="40" t="s">
        <v>67</v>
      </c>
      <c r="C14" s="97" t="s">
        <v>12</v>
      </c>
      <c r="D14" s="98">
        <v>100</v>
      </c>
      <c r="E14" s="99">
        <v>75000</v>
      </c>
      <c r="F14" s="91">
        <f t="shared" si="0"/>
        <v>7500000</v>
      </c>
      <c r="G14" s="92"/>
      <c r="H14" s="93">
        <f t="shared" si="1"/>
        <v>7500000</v>
      </c>
      <c r="I14" s="96"/>
      <c r="J14" s="100"/>
      <c r="K14" s="101"/>
      <c r="L14" s="100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1:28" x14ac:dyDescent="0.25">
      <c r="A15" s="60" t="s">
        <v>17</v>
      </c>
      <c r="B15" s="40" t="s">
        <v>68</v>
      </c>
      <c r="C15" s="97" t="s">
        <v>12</v>
      </c>
      <c r="D15" s="98">
        <v>9</v>
      </c>
      <c r="E15" s="99">
        <v>800000</v>
      </c>
      <c r="F15" s="91">
        <f t="shared" si="0"/>
        <v>7200000</v>
      </c>
      <c r="G15" s="92"/>
      <c r="H15" s="93">
        <f t="shared" si="1"/>
        <v>7200000</v>
      </c>
      <c r="I15" s="96"/>
      <c r="J15" s="95"/>
      <c r="K15" s="85"/>
      <c r="L15" s="9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</row>
    <row r="16" spans="1:28" x14ac:dyDescent="0.25">
      <c r="A16" s="102"/>
      <c r="B16" s="103"/>
      <c r="C16" s="103"/>
      <c r="D16" s="103"/>
      <c r="E16" s="103"/>
      <c r="F16" s="104"/>
      <c r="G16" s="92"/>
      <c r="H16" s="105"/>
      <c r="I16" s="106"/>
      <c r="J16" s="95"/>
      <c r="K16" s="85"/>
      <c r="L16" s="9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</row>
    <row r="17" spans="1:28" ht="15.75" thickBot="1" x14ac:dyDescent="0.3">
      <c r="A17" s="43" t="s">
        <v>26</v>
      </c>
      <c r="B17" s="44"/>
      <c r="C17" s="44"/>
      <c r="D17" s="44"/>
      <c r="E17" s="45"/>
      <c r="F17" s="46">
        <f>SUM(F9:F16)</f>
        <v>213100000</v>
      </c>
      <c r="G17" s="107"/>
      <c r="H17" s="47">
        <f>SUM(H9:H16)</f>
        <v>213100000</v>
      </c>
      <c r="I17" s="48"/>
      <c r="J17" s="95"/>
      <c r="K17" s="85"/>
      <c r="L17" s="9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</row>
    <row r="18" spans="1:28" ht="39.75" customHeight="1" x14ac:dyDescent="0.25">
      <c r="A18" s="61" t="s">
        <v>40</v>
      </c>
      <c r="B18" s="34"/>
      <c r="C18" s="34"/>
      <c r="D18" s="34"/>
      <c r="E18" s="34"/>
      <c r="F18" s="34"/>
      <c r="G18" s="35"/>
      <c r="H18" s="35"/>
      <c r="I18" s="36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</row>
    <row r="19" spans="1:28" x14ac:dyDescent="0.25">
      <c r="A19" s="62" t="s">
        <v>10</v>
      </c>
      <c r="B19" s="49" t="s">
        <v>41</v>
      </c>
      <c r="C19" s="97" t="s">
        <v>12</v>
      </c>
      <c r="D19" s="98">
        <v>2000</v>
      </c>
      <c r="E19" s="99">
        <v>15000</v>
      </c>
      <c r="F19" s="108">
        <f t="shared" ref="F19:F36" si="2">+D19*E19</f>
        <v>30000000</v>
      </c>
      <c r="G19" s="109"/>
      <c r="H19" s="110">
        <f t="shared" ref="H19:H36" si="3">+F19</f>
        <v>30000000</v>
      </c>
      <c r="I19" s="111"/>
      <c r="J19" s="95"/>
      <c r="K19" s="85"/>
      <c r="L19" s="9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</row>
    <row r="20" spans="1:28" x14ac:dyDescent="0.25">
      <c r="A20" s="62" t="s">
        <v>11</v>
      </c>
      <c r="B20" s="49" t="s">
        <v>42</v>
      </c>
      <c r="C20" s="97" t="s">
        <v>12</v>
      </c>
      <c r="D20" s="98">
        <v>800</v>
      </c>
      <c r="E20" s="99">
        <v>25000</v>
      </c>
      <c r="F20" s="108">
        <f t="shared" si="2"/>
        <v>20000000</v>
      </c>
      <c r="G20" s="100"/>
      <c r="H20" s="110">
        <f t="shared" si="3"/>
        <v>20000000</v>
      </c>
      <c r="I20" s="112"/>
      <c r="J20" s="95"/>
      <c r="K20" s="85"/>
      <c r="L20" s="95"/>
      <c r="M20" s="113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</row>
    <row r="21" spans="1:28" x14ac:dyDescent="0.25">
      <c r="A21" s="62" t="s">
        <v>13</v>
      </c>
      <c r="B21" s="49" t="s">
        <v>43</v>
      </c>
      <c r="C21" s="97" t="s">
        <v>12</v>
      </c>
      <c r="D21" s="98">
        <v>700</v>
      </c>
      <c r="E21" s="99">
        <v>100000</v>
      </c>
      <c r="F21" s="108">
        <f t="shared" si="2"/>
        <v>70000000</v>
      </c>
      <c r="G21" s="100"/>
      <c r="H21" s="110">
        <f t="shared" si="3"/>
        <v>70000000</v>
      </c>
      <c r="I21" s="112"/>
      <c r="J21" s="100"/>
      <c r="K21" s="101"/>
      <c r="L21" s="100"/>
      <c r="M21" s="114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</row>
    <row r="22" spans="1:28" x14ac:dyDescent="0.25">
      <c r="A22" s="62" t="s">
        <v>14</v>
      </c>
      <c r="B22" s="115" t="s">
        <v>44</v>
      </c>
      <c r="C22" s="97" t="s">
        <v>12</v>
      </c>
      <c r="D22" s="98">
        <v>819</v>
      </c>
      <c r="E22" s="99">
        <v>90000</v>
      </c>
      <c r="F22" s="108">
        <f t="shared" si="2"/>
        <v>73710000</v>
      </c>
      <c r="G22" s="100"/>
      <c r="H22" s="110">
        <f t="shared" si="3"/>
        <v>73710000</v>
      </c>
      <c r="I22" s="112"/>
      <c r="J22" s="100"/>
      <c r="K22" s="101"/>
      <c r="L22" s="100"/>
      <c r="M22" s="114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</row>
    <row r="23" spans="1:28" x14ac:dyDescent="0.25">
      <c r="A23" s="62" t="s">
        <v>15</v>
      </c>
      <c r="B23" s="49" t="s">
        <v>45</v>
      </c>
      <c r="C23" s="97" t="s">
        <v>55</v>
      </c>
      <c r="D23" s="98">
        <v>200</v>
      </c>
      <c r="E23" s="99">
        <v>30000</v>
      </c>
      <c r="F23" s="108">
        <f t="shared" si="2"/>
        <v>6000000</v>
      </c>
      <c r="G23" s="100"/>
      <c r="H23" s="110">
        <f t="shared" si="3"/>
        <v>6000000</v>
      </c>
      <c r="I23" s="112"/>
      <c r="J23" s="100"/>
      <c r="K23" s="101"/>
      <c r="L23" s="100"/>
      <c r="M23" s="114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</row>
    <row r="24" spans="1:28" ht="30" x14ac:dyDescent="0.25">
      <c r="A24" s="62" t="s">
        <v>16</v>
      </c>
      <c r="B24" s="49" t="s">
        <v>46</v>
      </c>
      <c r="C24" s="97" t="s">
        <v>18</v>
      </c>
      <c r="D24" s="98">
        <v>700</v>
      </c>
      <c r="E24" s="99">
        <v>28000</v>
      </c>
      <c r="F24" s="108">
        <f t="shared" si="2"/>
        <v>19600000</v>
      </c>
      <c r="G24" s="109"/>
      <c r="H24" s="110">
        <f t="shared" si="3"/>
        <v>19600000</v>
      </c>
      <c r="I24" s="116"/>
      <c r="J24" s="95"/>
      <c r="K24" s="85"/>
      <c r="L24" s="9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</row>
    <row r="25" spans="1:28" ht="30" x14ac:dyDescent="0.25">
      <c r="A25" s="62" t="s">
        <v>17</v>
      </c>
      <c r="B25" s="49" t="s">
        <v>47</v>
      </c>
      <c r="C25" s="97" t="s">
        <v>18</v>
      </c>
      <c r="D25" s="98">
        <v>700</v>
      </c>
      <c r="E25" s="99">
        <v>25000</v>
      </c>
      <c r="F25" s="108">
        <f t="shared" si="2"/>
        <v>17500000</v>
      </c>
      <c r="G25" s="109"/>
      <c r="H25" s="110">
        <f t="shared" si="3"/>
        <v>17500000</v>
      </c>
      <c r="I25" s="116"/>
      <c r="J25" s="100"/>
      <c r="K25" s="101"/>
      <c r="L25" s="100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</row>
    <row r="26" spans="1:28" x14ac:dyDescent="0.25">
      <c r="A26" s="62" t="s">
        <v>19</v>
      </c>
      <c r="B26" s="49" t="s">
        <v>48</v>
      </c>
      <c r="C26" s="117" t="s">
        <v>18</v>
      </c>
      <c r="D26" s="98">
        <v>500</v>
      </c>
      <c r="E26" s="99">
        <v>33000</v>
      </c>
      <c r="F26" s="108">
        <f t="shared" si="2"/>
        <v>16500000</v>
      </c>
      <c r="G26" s="109"/>
      <c r="H26" s="110">
        <f t="shared" si="3"/>
        <v>16500000</v>
      </c>
      <c r="I26" s="116"/>
      <c r="J26" s="100"/>
      <c r="K26" s="101"/>
      <c r="L26" s="100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</row>
    <row r="27" spans="1:28" ht="30" x14ac:dyDescent="0.25">
      <c r="A27" s="62" t="s">
        <v>20</v>
      </c>
      <c r="B27" s="49" t="s">
        <v>49</v>
      </c>
      <c r="C27" s="97" t="s">
        <v>12</v>
      </c>
      <c r="D27" s="98">
        <v>3000</v>
      </c>
      <c r="E27" s="99">
        <v>3200</v>
      </c>
      <c r="F27" s="108">
        <f t="shared" si="2"/>
        <v>9600000</v>
      </c>
      <c r="G27" s="109"/>
      <c r="H27" s="110">
        <f t="shared" si="3"/>
        <v>9600000</v>
      </c>
      <c r="I27" s="116"/>
      <c r="J27" s="100"/>
      <c r="K27" s="101"/>
      <c r="L27" s="100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</row>
    <row r="28" spans="1:28" x14ac:dyDescent="0.25">
      <c r="A28" s="62" t="s">
        <v>21</v>
      </c>
      <c r="B28" s="49" t="s">
        <v>50</v>
      </c>
      <c r="C28" s="97" t="s">
        <v>12</v>
      </c>
      <c r="D28" s="98">
        <v>3100</v>
      </c>
      <c r="E28" s="99">
        <v>3200</v>
      </c>
      <c r="F28" s="108">
        <f t="shared" si="2"/>
        <v>9920000</v>
      </c>
      <c r="G28" s="109"/>
      <c r="H28" s="110">
        <f t="shared" si="3"/>
        <v>9920000</v>
      </c>
      <c r="I28" s="116"/>
      <c r="J28" s="100"/>
      <c r="K28" s="101"/>
      <c r="L28" s="100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1:28" x14ac:dyDescent="0.25">
      <c r="A29" s="62" t="s">
        <v>22</v>
      </c>
      <c r="B29" s="49" t="s">
        <v>51</v>
      </c>
      <c r="C29" s="97" t="s">
        <v>12</v>
      </c>
      <c r="D29" s="98">
        <v>3100</v>
      </c>
      <c r="E29" s="118">
        <v>3200</v>
      </c>
      <c r="F29" s="108">
        <f t="shared" si="2"/>
        <v>9920000</v>
      </c>
      <c r="G29" s="109"/>
      <c r="H29" s="110">
        <f t="shared" si="3"/>
        <v>9920000</v>
      </c>
      <c r="I29" s="116"/>
      <c r="J29" s="100"/>
      <c r="K29" s="101"/>
      <c r="L29" s="100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1:28" x14ac:dyDescent="0.25">
      <c r="A30" s="62" t="s">
        <v>23</v>
      </c>
      <c r="B30" s="49" t="s">
        <v>52</v>
      </c>
      <c r="C30" s="97" t="s">
        <v>12</v>
      </c>
      <c r="D30" s="98">
        <v>21000</v>
      </c>
      <c r="E30" s="99">
        <v>1200</v>
      </c>
      <c r="F30" s="108">
        <f t="shared" si="2"/>
        <v>25200000</v>
      </c>
      <c r="G30" s="109"/>
      <c r="H30" s="110">
        <f t="shared" si="3"/>
        <v>25200000</v>
      </c>
      <c r="I30" s="116"/>
      <c r="J30" s="100"/>
      <c r="K30" s="101"/>
      <c r="L30" s="100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1:28" x14ac:dyDescent="0.25">
      <c r="A31" s="62" t="s">
        <v>24</v>
      </c>
      <c r="B31" s="119" t="s">
        <v>53</v>
      </c>
      <c r="C31" s="97" t="s">
        <v>12</v>
      </c>
      <c r="D31" s="98">
        <v>16500</v>
      </c>
      <c r="E31" s="99">
        <v>1200</v>
      </c>
      <c r="F31" s="108">
        <f t="shared" si="2"/>
        <v>19800000</v>
      </c>
      <c r="G31" s="120"/>
      <c r="H31" s="110">
        <f t="shared" si="3"/>
        <v>19800000</v>
      </c>
      <c r="I31" s="121"/>
      <c r="J31" s="95"/>
      <c r="K31" s="85"/>
      <c r="L31" s="9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</row>
    <row r="32" spans="1:28" x14ac:dyDescent="0.25">
      <c r="A32" s="62" t="s">
        <v>25</v>
      </c>
      <c r="B32" s="49" t="s">
        <v>54</v>
      </c>
      <c r="C32" s="97" t="s">
        <v>12</v>
      </c>
      <c r="D32" s="98">
        <v>100</v>
      </c>
      <c r="E32" s="99">
        <v>114000</v>
      </c>
      <c r="F32" s="108">
        <f t="shared" si="2"/>
        <v>11400000</v>
      </c>
      <c r="G32" s="100"/>
      <c r="H32" s="110">
        <f t="shared" si="3"/>
        <v>11400000</v>
      </c>
      <c r="I32" s="121"/>
      <c r="J32" s="95"/>
      <c r="K32" s="85"/>
      <c r="L32" s="9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</row>
    <row r="33" spans="1:28" x14ac:dyDescent="0.25">
      <c r="A33" s="62" t="s">
        <v>69</v>
      </c>
      <c r="B33" s="50" t="s">
        <v>61</v>
      </c>
      <c r="C33" s="97" t="s">
        <v>12</v>
      </c>
      <c r="D33" s="98">
        <v>100</v>
      </c>
      <c r="E33" s="99">
        <v>220000</v>
      </c>
      <c r="F33" s="108">
        <f t="shared" si="2"/>
        <v>22000000</v>
      </c>
      <c r="G33" s="100"/>
      <c r="H33" s="110">
        <f t="shared" si="3"/>
        <v>22000000</v>
      </c>
      <c r="I33" s="112"/>
      <c r="J33" s="100"/>
      <c r="K33" s="101"/>
      <c r="L33" s="100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</row>
    <row r="34" spans="1:28" x14ac:dyDescent="0.25">
      <c r="A34" s="62" t="s">
        <v>70</v>
      </c>
      <c r="B34" s="49" t="s">
        <v>56</v>
      </c>
      <c r="C34" s="97" t="s">
        <v>12</v>
      </c>
      <c r="D34" s="98">
        <v>100</v>
      </c>
      <c r="E34" s="99">
        <v>140000</v>
      </c>
      <c r="F34" s="108">
        <f t="shared" si="2"/>
        <v>14000000</v>
      </c>
      <c r="G34" s="100"/>
      <c r="H34" s="110">
        <f t="shared" si="3"/>
        <v>14000000</v>
      </c>
      <c r="I34" s="112"/>
      <c r="J34" s="100"/>
      <c r="K34" s="101"/>
      <c r="L34" s="10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</row>
    <row r="35" spans="1:28" ht="45" x14ac:dyDescent="0.25">
      <c r="A35" s="62" t="s">
        <v>71</v>
      </c>
      <c r="B35" s="49" t="s">
        <v>57</v>
      </c>
      <c r="C35" s="97" t="s">
        <v>12</v>
      </c>
      <c r="D35" s="98">
        <v>100</v>
      </c>
      <c r="E35" s="99">
        <v>1550000</v>
      </c>
      <c r="F35" s="108">
        <f t="shared" si="2"/>
        <v>155000000</v>
      </c>
      <c r="G35" s="100"/>
      <c r="H35" s="110">
        <f t="shared" si="3"/>
        <v>155000000</v>
      </c>
      <c r="I35" s="112"/>
      <c r="J35" s="100"/>
      <c r="K35" s="101"/>
      <c r="L35" s="100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</row>
    <row r="36" spans="1:28" x14ac:dyDescent="0.25">
      <c r="A36" s="62" t="s">
        <v>72</v>
      </c>
      <c r="B36" s="49" t="s">
        <v>58</v>
      </c>
      <c r="C36" s="97" t="s">
        <v>12</v>
      </c>
      <c r="D36" s="98">
        <v>100</v>
      </c>
      <c r="E36" s="99">
        <v>1000000</v>
      </c>
      <c r="F36" s="108">
        <f t="shared" si="2"/>
        <v>100000000</v>
      </c>
      <c r="G36" s="100"/>
      <c r="H36" s="110">
        <f t="shared" si="3"/>
        <v>100000000</v>
      </c>
      <c r="I36" s="112"/>
      <c r="J36" s="100"/>
      <c r="K36" s="101"/>
      <c r="L36" s="100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</row>
    <row r="37" spans="1:28" x14ac:dyDescent="0.25">
      <c r="A37" s="62" t="s">
        <v>80</v>
      </c>
      <c r="B37" s="49" t="s">
        <v>59</v>
      </c>
      <c r="C37" s="97" t="s">
        <v>12</v>
      </c>
      <c r="D37" s="98">
        <v>100</v>
      </c>
      <c r="E37" s="99">
        <v>250000</v>
      </c>
      <c r="F37" s="108">
        <f t="shared" ref="F37:F40" si="4">+D37*E37</f>
        <v>25000000</v>
      </c>
      <c r="G37" s="100"/>
      <c r="H37" s="110">
        <f t="shared" ref="H37:H39" si="5">+F37</f>
        <v>25000000</v>
      </c>
      <c r="I37" s="112"/>
      <c r="J37" s="100"/>
      <c r="K37" s="101"/>
      <c r="L37" s="100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</row>
    <row r="38" spans="1:28" x14ac:dyDescent="0.25">
      <c r="A38" s="62" t="s">
        <v>73</v>
      </c>
      <c r="B38" s="50" t="s">
        <v>62</v>
      </c>
      <c r="C38" s="97" t="s">
        <v>12</v>
      </c>
      <c r="D38" s="98">
        <v>100</v>
      </c>
      <c r="E38" s="99">
        <v>543100</v>
      </c>
      <c r="F38" s="108">
        <f t="shared" si="4"/>
        <v>54310000</v>
      </c>
      <c r="G38" s="100"/>
      <c r="H38" s="110">
        <f t="shared" si="5"/>
        <v>54310000</v>
      </c>
      <c r="I38" s="112"/>
      <c r="J38" s="100"/>
      <c r="K38" s="101"/>
      <c r="L38" s="100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</row>
    <row r="39" spans="1:28" x14ac:dyDescent="0.25">
      <c r="A39" s="62" t="s">
        <v>74</v>
      </c>
      <c r="B39" s="50" t="s">
        <v>60</v>
      </c>
      <c r="C39" s="97" t="s">
        <v>12</v>
      </c>
      <c r="D39" s="98">
        <v>20</v>
      </c>
      <c r="E39" s="99">
        <v>600000</v>
      </c>
      <c r="F39" s="108">
        <f t="shared" si="4"/>
        <v>12000000</v>
      </c>
      <c r="G39" s="100"/>
      <c r="H39" s="110">
        <f t="shared" si="5"/>
        <v>12000000</v>
      </c>
      <c r="I39" s="112"/>
      <c r="J39" s="100"/>
      <c r="K39" s="101"/>
      <c r="L39" s="100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</row>
    <row r="40" spans="1:28" ht="45" x14ac:dyDescent="0.25">
      <c r="A40" s="62" t="s">
        <v>75</v>
      </c>
      <c r="B40" s="49" t="s">
        <v>79</v>
      </c>
      <c r="C40" s="97" t="s">
        <v>76</v>
      </c>
      <c r="D40" s="98">
        <v>6200</v>
      </c>
      <c r="E40" s="99">
        <v>41000</v>
      </c>
      <c r="F40" s="108">
        <f t="shared" si="4"/>
        <v>254200000</v>
      </c>
      <c r="G40" s="100"/>
      <c r="H40" s="110"/>
      <c r="I40" s="112">
        <f>+F40</f>
        <v>254200000</v>
      </c>
      <c r="J40" s="100"/>
      <c r="K40" s="101"/>
      <c r="L40" s="100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</row>
    <row r="41" spans="1:28" x14ac:dyDescent="0.25">
      <c r="A41" s="63"/>
      <c r="B41" s="51"/>
      <c r="C41" s="51"/>
      <c r="D41" s="51"/>
      <c r="E41" s="51"/>
      <c r="F41" s="52"/>
      <c r="G41" s="100"/>
      <c r="H41" s="105"/>
      <c r="I41" s="106"/>
      <c r="J41" s="100"/>
      <c r="K41" s="101"/>
      <c r="L41" s="100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</row>
    <row r="42" spans="1:28" ht="15.75" thickBot="1" x14ac:dyDescent="0.3">
      <c r="A42" s="64" t="s">
        <v>27</v>
      </c>
      <c r="B42" s="65"/>
      <c r="C42" s="65"/>
      <c r="D42" s="65"/>
      <c r="E42" s="66"/>
      <c r="F42" s="47">
        <f>SUM(F19:F41)</f>
        <v>975660000</v>
      </c>
      <c r="G42" s="107"/>
      <c r="H42" s="47">
        <f>SUM(H19:H41)</f>
        <v>721460000</v>
      </c>
      <c r="I42" s="48">
        <f>SUM(I19:I41)</f>
        <v>254200000</v>
      </c>
      <c r="J42" s="95"/>
      <c r="K42" s="85"/>
      <c r="L42" s="9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</row>
    <row r="43" spans="1:28" x14ac:dyDescent="0.25">
      <c r="A43" s="69" t="s">
        <v>63</v>
      </c>
      <c r="B43" s="35"/>
      <c r="C43" s="35"/>
      <c r="D43" s="35"/>
      <c r="E43" s="35"/>
      <c r="F43" s="35"/>
      <c r="G43" s="35"/>
      <c r="H43" s="35"/>
      <c r="I43" s="36"/>
      <c r="J43" s="95"/>
      <c r="K43" s="85"/>
      <c r="L43" s="9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</row>
    <row r="44" spans="1:28" x14ac:dyDescent="0.25">
      <c r="A44" s="122" t="s">
        <v>10</v>
      </c>
      <c r="B44" s="123" t="s">
        <v>64</v>
      </c>
      <c r="C44" s="124" t="s">
        <v>12</v>
      </c>
      <c r="D44" s="125">
        <v>500</v>
      </c>
      <c r="E44" s="126">
        <v>50000</v>
      </c>
      <c r="F44" s="127">
        <f t="shared" ref="F44:F45" si="6">+D44*E44</f>
        <v>25000000</v>
      </c>
      <c r="G44" s="128"/>
      <c r="H44" s="127">
        <f t="shared" ref="H44:H45" si="7">+F44</f>
        <v>25000000</v>
      </c>
      <c r="I44" s="129"/>
      <c r="J44" s="130"/>
      <c r="K44" s="131"/>
      <c r="L44" s="130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</row>
    <row r="45" spans="1:28" ht="102.75" customHeight="1" x14ac:dyDescent="0.25">
      <c r="A45" s="122" t="s">
        <v>11</v>
      </c>
      <c r="B45" s="53" t="s">
        <v>81</v>
      </c>
      <c r="C45" s="54" t="s">
        <v>12</v>
      </c>
      <c r="D45" s="132">
        <v>100</v>
      </c>
      <c r="E45" s="133">
        <v>226800</v>
      </c>
      <c r="F45" s="134">
        <f t="shared" si="6"/>
        <v>22680000</v>
      </c>
      <c r="G45" s="128"/>
      <c r="H45" s="134">
        <f t="shared" si="7"/>
        <v>22680000</v>
      </c>
      <c r="I45" s="135"/>
      <c r="J45" s="130"/>
      <c r="K45" s="131"/>
      <c r="L45" s="130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</row>
    <row r="46" spans="1:28" x14ac:dyDescent="0.25">
      <c r="A46" s="70" t="s">
        <v>13</v>
      </c>
      <c r="B46" s="67" t="s">
        <v>78</v>
      </c>
      <c r="C46" s="68" t="s">
        <v>77</v>
      </c>
      <c r="D46" s="136">
        <v>36000</v>
      </c>
      <c r="E46" s="137">
        <v>20500</v>
      </c>
      <c r="F46" s="138">
        <f t="shared" ref="F46" si="8">+D46*E46</f>
        <v>738000000</v>
      </c>
      <c r="G46" s="128"/>
      <c r="H46" s="138"/>
      <c r="I46" s="139">
        <f>+F46</f>
        <v>738000000</v>
      </c>
      <c r="J46" s="130"/>
      <c r="K46" s="131"/>
      <c r="L46" s="130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</row>
    <row r="47" spans="1:28" x14ac:dyDescent="0.25">
      <c r="A47" s="140"/>
      <c r="B47" s="141"/>
      <c r="C47" s="141"/>
      <c r="D47" s="141"/>
      <c r="E47" s="141"/>
      <c r="F47" s="141"/>
      <c r="G47" s="142"/>
      <c r="H47" s="143"/>
      <c r="I47" s="144"/>
      <c r="J47" s="130"/>
      <c r="K47" s="131"/>
      <c r="L47" s="130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</row>
    <row r="48" spans="1:28" ht="15.75" thickBot="1" x14ac:dyDescent="0.3">
      <c r="A48" s="71" t="s">
        <v>28</v>
      </c>
      <c r="B48" s="44"/>
      <c r="C48" s="44"/>
      <c r="D48" s="44"/>
      <c r="E48" s="45"/>
      <c r="F48" s="72">
        <f>SUM(F44:F47)</f>
        <v>785680000</v>
      </c>
      <c r="G48" s="145"/>
      <c r="H48" s="72">
        <f>SUM(H44:H47)</f>
        <v>47680000</v>
      </c>
      <c r="I48" s="73">
        <f>SUM(I44:I47)</f>
        <v>738000000</v>
      </c>
      <c r="J48" s="83"/>
      <c r="K48" s="80"/>
      <c r="L48" s="83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</row>
    <row r="49" spans="1:28" x14ac:dyDescent="0.25">
      <c r="A49" s="146"/>
      <c r="B49" s="39"/>
      <c r="C49" s="57"/>
      <c r="D49" s="58"/>
      <c r="E49" s="147"/>
      <c r="F49" s="148"/>
      <c r="G49" s="149"/>
      <c r="H49" s="148"/>
      <c r="I49" s="150"/>
      <c r="J49" s="83"/>
      <c r="K49" s="80"/>
      <c r="L49" s="83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</row>
    <row r="50" spans="1:28" x14ac:dyDescent="0.25">
      <c r="A50" s="55" t="s">
        <v>29</v>
      </c>
      <c r="B50" s="26"/>
      <c r="C50" s="26"/>
      <c r="D50" s="26"/>
      <c r="E50" s="27"/>
      <c r="F50" s="56">
        <f>+F17+F42+F48</f>
        <v>1974440000</v>
      </c>
      <c r="G50" s="151"/>
      <c r="H50" s="56">
        <f>+H17+H42+H48</f>
        <v>982240000</v>
      </c>
      <c r="I50" s="59">
        <f>+I17+I42+I48</f>
        <v>992200000</v>
      </c>
      <c r="J50" s="83"/>
      <c r="K50" s="80"/>
      <c r="L50" s="83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</row>
    <row r="51" spans="1:28" x14ac:dyDescent="0.25">
      <c r="A51" s="79"/>
      <c r="B51" s="80"/>
      <c r="C51" s="81"/>
      <c r="D51" s="80"/>
      <c r="E51" s="82"/>
      <c r="F51" s="148"/>
      <c r="G51" s="80"/>
      <c r="H51" s="148"/>
      <c r="I51" s="152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</row>
    <row r="52" spans="1:28" x14ac:dyDescent="0.25">
      <c r="A52" s="55" t="s">
        <v>30</v>
      </c>
      <c r="B52" s="26"/>
      <c r="C52" s="26"/>
      <c r="D52" s="26"/>
      <c r="E52" s="27"/>
      <c r="F52" s="56">
        <v>316669024</v>
      </c>
      <c r="G52" s="151"/>
      <c r="H52" s="56">
        <v>316669024</v>
      </c>
      <c r="I52" s="59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</row>
    <row r="53" spans="1:28" x14ac:dyDescent="0.25">
      <c r="A53" s="79"/>
      <c r="B53" s="80"/>
      <c r="C53" s="81"/>
      <c r="D53" s="80"/>
      <c r="E53" s="82"/>
      <c r="F53" s="148"/>
      <c r="G53" s="80"/>
      <c r="H53" s="148"/>
      <c r="I53" s="152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</row>
    <row r="54" spans="1:28" x14ac:dyDescent="0.25">
      <c r="A54" s="55" t="s">
        <v>31</v>
      </c>
      <c r="B54" s="26"/>
      <c r="C54" s="26"/>
      <c r="D54" s="26"/>
      <c r="E54" s="27"/>
      <c r="F54" s="56">
        <f>+F50+F52</f>
        <v>2291109024</v>
      </c>
      <c r="G54" s="151"/>
      <c r="H54" s="56">
        <f>+H50+H52</f>
        <v>1298909024</v>
      </c>
      <c r="I54" s="59">
        <f>+I50+I52</f>
        <v>992200000</v>
      </c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</row>
    <row r="55" spans="1:28" ht="15.75" thickBot="1" x14ac:dyDescent="0.3">
      <c r="A55" s="153"/>
      <c r="B55" s="154"/>
      <c r="C55" s="155"/>
      <c r="D55" s="154"/>
      <c r="E55" s="156"/>
      <c r="F55" s="157"/>
      <c r="G55" s="154"/>
      <c r="H55" s="154"/>
      <c r="I55" s="158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</row>
    <row r="56" spans="1:28" x14ac:dyDescent="0.25">
      <c r="A56" s="80"/>
      <c r="B56" s="80"/>
      <c r="C56" s="81"/>
      <c r="D56" s="80"/>
      <c r="E56" s="82"/>
      <c r="F56" s="83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</row>
    <row r="57" spans="1:28" x14ac:dyDescent="0.25">
      <c r="A57" s="80"/>
      <c r="B57" s="80"/>
      <c r="C57" s="81"/>
      <c r="D57" s="80"/>
      <c r="E57" s="82"/>
      <c r="F57" s="83" t="s">
        <v>32</v>
      </c>
      <c r="G57" s="80"/>
      <c r="H57" s="159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</row>
    <row r="58" spans="1:28" x14ac:dyDescent="0.25">
      <c r="A58" s="80"/>
      <c r="B58" s="80"/>
      <c r="C58" s="81"/>
      <c r="D58" s="80"/>
      <c r="E58" s="82"/>
      <c r="F58" s="83"/>
      <c r="G58" s="80"/>
      <c r="H58" s="83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</row>
    <row r="59" spans="1:28" x14ac:dyDescent="0.25">
      <c r="A59" s="80"/>
      <c r="B59" s="80"/>
      <c r="C59" s="81"/>
      <c r="D59" s="80"/>
      <c r="E59" s="82"/>
      <c r="F59" s="83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</row>
    <row r="60" spans="1:28" x14ac:dyDescent="0.25">
      <c r="A60" s="80"/>
      <c r="B60" s="80"/>
      <c r="C60" s="81"/>
      <c r="D60" s="80"/>
      <c r="E60" s="82"/>
      <c r="F60" s="83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</row>
    <row r="61" spans="1:28" x14ac:dyDescent="0.25">
      <c r="A61" s="80"/>
      <c r="B61" s="80"/>
      <c r="C61" s="81"/>
      <c r="D61" s="80"/>
      <c r="E61" s="82"/>
      <c r="F61" s="83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</row>
    <row r="62" spans="1:28" x14ac:dyDescent="0.25">
      <c r="A62" s="80"/>
      <c r="B62" s="80"/>
      <c r="C62" s="81"/>
      <c r="D62" s="80"/>
      <c r="E62" s="82"/>
      <c r="F62" s="83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</row>
    <row r="63" spans="1:28" x14ac:dyDescent="0.25">
      <c r="A63" s="80"/>
      <c r="B63" s="80"/>
      <c r="C63" s="81"/>
      <c r="D63" s="80"/>
      <c r="E63" s="82"/>
      <c r="F63" s="83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</row>
    <row r="64" spans="1:28" x14ac:dyDescent="0.25">
      <c r="A64" s="80"/>
      <c r="B64" s="80"/>
      <c r="C64" s="81"/>
      <c r="D64" s="80"/>
      <c r="E64" s="82"/>
      <c r="F64" s="83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</row>
    <row r="65" spans="1:28" x14ac:dyDescent="0.25">
      <c r="A65" s="80"/>
      <c r="B65" s="80"/>
      <c r="C65" s="81"/>
      <c r="D65" s="80"/>
      <c r="E65" s="82"/>
      <c r="F65" s="83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</row>
    <row r="66" spans="1:28" x14ac:dyDescent="0.25">
      <c r="A66" s="80"/>
      <c r="B66" s="80"/>
      <c r="C66" s="81"/>
      <c r="D66" s="80"/>
      <c r="E66" s="82"/>
      <c r="F66" s="83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</row>
    <row r="67" spans="1:28" x14ac:dyDescent="0.25">
      <c r="A67" s="80"/>
      <c r="B67" s="80"/>
      <c r="C67" s="81"/>
      <c r="D67" s="80"/>
      <c r="E67" s="82"/>
      <c r="F67" s="83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</row>
    <row r="68" spans="1:28" x14ac:dyDescent="0.25">
      <c r="A68" s="80"/>
      <c r="B68" s="80"/>
      <c r="C68" s="81"/>
      <c r="D68" s="80"/>
      <c r="E68" s="82"/>
      <c r="F68" s="83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</row>
    <row r="69" spans="1:28" x14ac:dyDescent="0.25">
      <c r="A69" s="80"/>
      <c r="B69" s="80"/>
      <c r="C69" s="81"/>
      <c r="D69" s="80"/>
      <c r="E69" s="82"/>
      <c r="F69" s="83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</row>
    <row r="70" spans="1:28" x14ac:dyDescent="0.25">
      <c r="A70" s="80"/>
      <c r="B70" s="80"/>
      <c r="C70" s="81"/>
      <c r="D70" s="80"/>
      <c r="E70" s="82"/>
      <c r="F70" s="83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</row>
    <row r="71" spans="1:28" x14ac:dyDescent="0.25">
      <c r="A71" s="80"/>
      <c r="B71" s="80"/>
      <c r="C71" s="81"/>
      <c r="D71" s="80"/>
      <c r="E71" s="82"/>
      <c r="F71" s="83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</row>
    <row r="72" spans="1:28" x14ac:dyDescent="0.25">
      <c r="A72" s="80"/>
      <c r="B72" s="80"/>
      <c r="C72" s="81"/>
      <c r="D72" s="80"/>
      <c r="E72" s="82"/>
      <c r="F72" s="83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</row>
    <row r="73" spans="1:28" x14ac:dyDescent="0.25">
      <c r="A73" s="80"/>
      <c r="B73" s="80"/>
      <c r="C73" s="81"/>
      <c r="D73" s="80"/>
      <c r="E73" s="82"/>
      <c r="F73" s="83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</row>
    <row r="74" spans="1:28" x14ac:dyDescent="0.25">
      <c r="A74" s="80"/>
      <c r="B74" s="80"/>
      <c r="C74" s="81"/>
      <c r="D74" s="80"/>
      <c r="E74" s="82"/>
      <c r="F74" s="83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</row>
    <row r="75" spans="1:28" x14ac:dyDescent="0.25">
      <c r="A75" s="80"/>
      <c r="B75" s="80"/>
      <c r="C75" s="81"/>
      <c r="D75" s="80"/>
      <c r="E75" s="82"/>
      <c r="F75" s="83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</row>
    <row r="76" spans="1:28" x14ac:dyDescent="0.25">
      <c r="A76" s="80"/>
      <c r="B76" s="80"/>
      <c r="C76" s="81"/>
      <c r="D76" s="80"/>
      <c r="E76" s="82"/>
      <c r="F76" s="83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</row>
    <row r="77" spans="1:28" x14ac:dyDescent="0.25">
      <c r="A77" s="80"/>
      <c r="B77" s="80"/>
      <c r="C77" s="81"/>
      <c r="D77" s="80"/>
      <c r="E77" s="82"/>
      <c r="F77" s="83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</row>
    <row r="78" spans="1:28" x14ac:dyDescent="0.25">
      <c r="A78" s="80"/>
      <c r="B78" s="80"/>
      <c r="C78" s="81"/>
      <c r="D78" s="80"/>
      <c r="E78" s="82"/>
      <c r="F78" s="83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</row>
    <row r="79" spans="1:28" x14ac:dyDescent="0.25">
      <c r="A79" s="80"/>
      <c r="B79" s="80"/>
      <c r="C79" s="81"/>
      <c r="D79" s="80"/>
      <c r="E79" s="82"/>
      <c r="F79" s="83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</row>
    <row r="80" spans="1:28" x14ac:dyDescent="0.25">
      <c r="A80" s="80"/>
      <c r="B80" s="80"/>
      <c r="C80" s="81"/>
      <c r="D80" s="80"/>
      <c r="E80" s="82"/>
      <c r="F80" s="83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</row>
    <row r="81" spans="1:28" x14ac:dyDescent="0.25">
      <c r="A81" s="80"/>
      <c r="B81" s="80"/>
      <c r="C81" s="81"/>
      <c r="D81" s="80"/>
      <c r="E81" s="82"/>
      <c r="F81" s="83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</row>
    <row r="82" spans="1:28" x14ac:dyDescent="0.25">
      <c r="A82" s="80"/>
      <c r="B82" s="80"/>
      <c r="C82" s="81"/>
      <c r="D82" s="80"/>
      <c r="E82" s="82"/>
      <c r="F82" s="83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</row>
    <row r="83" spans="1:28" x14ac:dyDescent="0.25">
      <c r="A83" s="80"/>
      <c r="B83" s="80"/>
      <c r="C83" s="81"/>
      <c r="D83" s="80"/>
      <c r="E83" s="82"/>
      <c r="F83" s="83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</row>
    <row r="84" spans="1:28" x14ac:dyDescent="0.25">
      <c r="A84" s="80"/>
      <c r="B84" s="80"/>
      <c r="C84" s="81"/>
      <c r="D84" s="80"/>
      <c r="E84" s="82"/>
      <c r="F84" s="83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</row>
    <row r="85" spans="1:28" x14ac:dyDescent="0.25">
      <c r="A85" s="80"/>
      <c r="B85" s="80"/>
      <c r="C85" s="81"/>
      <c r="D85" s="80"/>
      <c r="E85" s="82"/>
      <c r="F85" s="83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</row>
    <row r="86" spans="1:28" x14ac:dyDescent="0.25">
      <c r="A86" s="80"/>
      <c r="B86" s="80"/>
      <c r="C86" s="81"/>
      <c r="D86" s="80"/>
      <c r="E86" s="82"/>
      <c r="F86" s="83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</row>
    <row r="87" spans="1:28" x14ac:dyDescent="0.25">
      <c r="A87" s="80"/>
      <c r="B87" s="80"/>
      <c r="C87" s="81"/>
      <c r="D87" s="80"/>
      <c r="E87" s="82"/>
      <c r="F87" s="83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</row>
    <row r="88" spans="1:28" x14ac:dyDescent="0.25">
      <c r="A88" s="80"/>
      <c r="B88" s="80"/>
      <c r="C88" s="81"/>
      <c r="D88" s="80"/>
      <c r="E88" s="82"/>
      <c r="F88" s="83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</row>
    <row r="89" spans="1:28" x14ac:dyDescent="0.25">
      <c r="A89" s="80"/>
      <c r="B89" s="80"/>
      <c r="C89" s="81"/>
      <c r="D89" s="80"/>
      <c r="E89" s="82"/>
      <c r="F89" s="83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</row>
    <row r="90" spans="1:28" x14ac:dyDescent="0.25">
      <c r="A90" s="80"/>
      <c r="B90" s="80"/>
      <c r="C90" s="81"/>
      <c r="D90" s="80"/>
      <c r="E90" s="82"/>
      <c r="F90" s="83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</row>
    <row r="91" spans="1:28" x14ac:dyDescent="0.25">
      <c r="A91" s="80"/>
      <c r="B91" s="80"/>
      <c r="C91" s="81"/>
      <c r="D91" s="80"/>
      <c r="E91" s="82"/>
      <c r="F91" s="83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</row>
    <row r="92" spans="1:28" x14ac:dyDescent="0.25">
      <c r="A92" s="80"/>
      <c r="B92" s="80"/>
      <c r="C92" s="81"/>
      <c r="D92" s="80"/>
      <c r="E92" s="82"/>
      <c r="F92" s="83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</row>
    <row r="93" spans="1:28" x14ac:dyDescent="0.25">
      <c r="A93" s="80"/>
      <c r="B93" s="80"/>
      <c r="C93" s="81"/>
      <c r="D93" s="80"/>
      <c r="E93" s="82"/>
      <c r="F93" s="83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</row>
    <row r="94" spans="1:28" x14ac:dyDescent="0.25">
      <c r="A94" s="80"/>
      <c r="B94" s="80"/>
      <c r="C94" s="81"/>
      <c r="D94" s="80"/>
      <c r="E94" s="82"/>
      <c r="F94" s="83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</row>
  </sheetData>
  <mergeCells count="26">
    <mergeCell ref="A54:E54"/>
    <mergeCell ref="A48:E48"/>
    <mergeCell ref="A49:B49"/>
    <mergeCell ref="A50:E50"/>
    <mergeCell ref="C1:H1"/>
    <mergeCell ref="C2:H2"/>
    <mergeCell ref="A17:E17"/>
    <mergeCell ref="A4:B4"/>
    <mergeCell ref="C4:I4"/>
    <mergeCell ref="A1:B2"/>
    <mergeCell ref="I1:I2"/>
    <mergeCell ref="A6:B6"/>
    <mergeCell ref="A7:I7"/>
    <mergeCell ref="A8:I8"/>
    <mergeCell ref="A16:F16"/>
    <mergeCell ref="H16:I16"/>
    <mergeCell ref="J8:S8"/>
    <mergeCell ref="T8:AB8"/>
    <mergeCell ref="A52:E52"/>
    <mergeCell ref="A43:I43"/>
    <mergeCell ref="A42:E42"/>
    <mergeCell ref="A18:I18"/>
    <mergeCell ref="A41:F41"/>
    <mergeCell ref="H41:I41"/>
    <mergeCell ref="A47:F47"/>
    <mergeCell ref="H47:I47"/>
  </mergeCells>
  <dataValidations count="2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44:E46 E10:E11" xr:uid="{00000000-0002-0000-0000-000000000000}">
      <formula1>0</formula1>
    </dataValidation>
    <dataValidation type="decimal" operator="greaterThanOrEqual" allowBlank="1" showInputMessage="1" showErrorMessage="1" errorTitle="Dato Incorrecto" error="Este campo solo permite datos numéricos no negativos.  Verifique que el número a ingresar no posea caracteres alfabéticos y/o distintos." sqref="E29 D37:D38 D15:E15" xr:uid="{D3858058-5C96-461F-98FC-47B1849B41A7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user</cp:lastModifiedBy>
  <cp:revision/>
  <dcterms:created xsi:type="dcterms:W3CDTF">2020-09-02T19:51:25Z</dcterms:created>
  <dcterms:modified xsi:type="dcterms:W3CDTF">2021-04-10T02:26:24Z</dcterms:modified>
  <cp:category/>
  <cp:contentStatus/>
</cp:coreProperties>
</file>