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SDB_Santa Rosa\"/>
    </mc:Choice>
  </mc:AlternateContent>
  <xr:revisionPtr revIDLastSave="0" documentId="13_ncr:1_{50E5F31D-A5FE-4A92-911D-1DD6E22E12CE}" xr6:coauthVersionLast="46" xr6:coauthVersionMax="46" xr10:uidLastSave="{00000000-0000-0000-0000-000000000000}"/>
  <bookViews>
    <workbookView xWindow="6255" yWindow="625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81029"/>
</workbook>
</file>

<file path=xl/calcChain.xml><?xml version="1.0" encoding="utf-8"?>
<calcChain xmlns="http://schemas.openxmlformats.org/spreadsheetml/2006/main">
  <c r="F57" i="1" l="1"/>
  <c r="I57" i="1" s="1"/>
  <c r="I59" i="1" s="1"/>
  <c r="F15" i="1"/>
  <c r="H15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47" i="1"/>
  <c r="H47" i="1" s="1"/>
  <c r="F39" i="1"/>
  <c r="H39" i="1" s="1"/>
  <c r="F25" i="1"/>
  <c r="H25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8" i="1"/>
  <c r="H38" i="1" s="1"/>
  <c r="F37" i="1"/>
  <c r="H37" i="1" s="1"/>
  <c r="I35" i="1"/>
  <c r="F23" i="1"/>
  <c r="H23" i="1" s="1"/>
  <c r="F22" i="1"/>
  <c r="H22" i="1" s="1"/>
  <c r="F20" i="1"/>
  <c r="F28" i="1" l="1"/>
  <c r="H28" i="1" s="1"/>
  <c r="F26" i="1"/>
  <c r="H26" i="1" s="1"/>
  <c r="F18" i="1"/>
  <c r="F21" i="1"/>
  <c r="H21" i="1" s="1"/>
  <c r="H20" i="1"/>
  <c r="F24" i="1"/>
  <c r="H24" i="1" s="1"/>
  <c r="H18" i="1"/>
  <c r="H59" i="1"/>
  <c r="I18" i="1"/>
  <c r="I61" i="1" s="1"/>
  <c r="F59" i="1"/>
  <c r="F27" i="1" l="1"/>
  <c r="H27" i="1" s="1"/>
  <c r="F30" i="1"/>
  <c r="H30" i="1" s="1"/>
  <c r="F32" i="1"/>
  <c r="H32" i="1" s="1"/>
  <c r="I65" i="1"/>
  <c r="F29" i="1" l="1"/>
  <c r="H29" i="1" l="1"/>
  <c r="F31" i="1"/>
  <c r="H31" i="1" s="1"/>
  <c r="F33" i="1"/>
  <c r="H33" i="1" s="1"/>
  <c r="F35" i="1" l="1"/>
  <c r="F61" i="1" s="1"/>
  <c r="F65" i="1" s="1"/>
  <c r="H35" i="1"/>
  <c r="H61" i="1" s="1"/>
  <c r="H65" i="1" l="1"/>
</calcChain>
</file>

<file path=xl/sharedStrings.xml><?xml version="1.0" encoding="utf-8"?>
<sst xmlns="http://schemas.openxmlformats.org/spreadsheetml/2006/main" count="150" uniqueCount="102">
  <si>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</si>
  <si>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</si>
  <si>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</si>
  <si>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</si>
  <si>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</si>
  <si>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</si>
  <si>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</si>
  <si>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</si>
  <si>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</si>
  <si>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</si>
  <si>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</si>
  <si>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b</t>
  </si>
  <si>
    <t>Unidad</t>
  </si>
  <si>
    <t>d</t>
  </si>
  <si>
    <t>e</t>
  </si>
  <si>
    <t>i</t>
  </si>
  <si>
    <t>Kg</t>
  </si>
  <si>
    <t>SUBTOTAL COMPONENTE 1</t>
  </si>
  <si>
    <t xml:space="preserve">c </t>
  </si>
  <si>
    <t>SUBTOTAL COMPONENTE. 2</t>
  </si>
  <si>
    <t>º</t>
  </si>
  <si>
    <t xml:space="preserve">d </t>
  </si>
  <si>
    <t>SUBTOTAL COMPONENTE 3</t>
  </si>
  <si>
    <t>TOTAL PRESUPUESTO INVERSIÓN DIRECTA</t>
  </si>
  <si>
    <t>COSTO DE IMPLEMENTACIÓN Y/O EJECUCIÓN</t>
  </si>
  <si>
    <t>TOTAL PRESUPUESTO PROYECTO</t>
  </si>
  <si>
    <t xml:space="preserve"> </t>
  </si>
  <si>
    <t>Mejoramiento de la productividad, competitividad y sostenibilidad de los sistemas ganaderos bovinos del municipio Santa Rosa Del Sur - Bolívar.</t>
  </si>
  <si>
    <t>COMPONENTE 1. Inversiones Asistencia Técnica</t>
  </si>
  <si>
    <t>Actividad 1. Costo de la asistencia técnica ($/proyecto)</t>
  </si>
  <si>
    <t>Coordinador del Proyecto (Zootecnista)</t>
  </si>
  <si>
    <t>mes</t>
  </si>
  <si>
    <t>Asistente técnico agrícola (Ingeniero Agrónomo)</t>
  </si>
  <si>
    <t>Asistente técnico pecuario (Zootecnista o MVZ)</t>
  </si>
  <si>
    <t>Profesional Socioempresarial (Sociologo, trabajador social, economista, antropologo)</t>
  </si>
  <si>
    <t>Profesional ambiental (Ingeniero Ambiental)</t>
  </si>
  <si>
    <t>COMPONENTE 2.  Mejoramiento reproductivo (IATF)</t>
  </si>
  <si>
    <t>Kit de Ordeño (Balde lechero en aluminio, filtro colador, Cepillo de lavado de cantinas, Sellador de pezones yodo, Mastitero (paleta para prueba de mastitis), limpiador de pezones, sonda metálica mamaria).</t>
  </si>
  <si>
    <t xml:space="preserve">Kit </t>
  </si>
  <si>
    <t>Cinta bovinométrica</t>
  </si>
  <si>
    <t>Manga desechable nacional (caja x 50 unidades)</t>
  </si>
  <si>
    <t>Funda sanitaria universal para IATF (caja x 50 unidades)</t>
  </si>
  <si>
    <t>Catéter taladro (caja x 25 unidades)</t>
  </si>
  <si>
    <t>Camisa Sanitaria Nacional Rollo 100 Unidades I.A.</t>
  </si>
  <si>
    <t>Termo de conservación de semen 20 litros</t>
  </si>
  <si>
    <t>Termo de transporte de semen 4 litros</t>
  </si>
  <si>
    <t>Kit de Inseminación para protocolo IATF</t>
  </si>
  <si>
    <t>Protocolo hormonal para IATF</t>
  </si>
  <si>
    <t>Pajillas para IATF</t>
  </si>
  <si>
    <t>Nitrógeno líquido</t>
  </si>
  <si>
    <t>Capacitación IATF</t>
  </si>
  <si>
    <t>Chequeo Preñez</t>
  </si>
  <si>
    <t>kit</t>
  </si>
  <si>
    <t>L</t>
  </si>
  <si>
    <t>Taller</t>
  </si>
  <si>
    <t>COMPONENTE 3. Establecimiento de Sistemas Silvopastoriles</t>
  </si>
  <si>
    <t xml:space="preserve">Preparación del suelo </t>
  </si>
  <si>
    <t>Impulsor para cerca eléctrica (con sistema de energía solar)</t>
  </si>
  <si>
    <t>Análisis de calidad de leche</t>
  </si>
  <si>
    <t>Cinta eléctrica con Accesorios (rollo x 1000 metros)</t>
  </si>
  <si>
    <t>Análisis fisicoquímico de suelos</t>
  </si>
  <si>
    <t>Cal dolomita 50Kg</t>
  </si>
  <si>
    <t>DAP 50Kg</t>
  </si>
  <si>
    <t>Roca fosfórica 50 Kg</t>
  </si>
  <si>
    <t>Urea 50 Kg</t>
  </si>
  <si>
    <t>Herbicida (Glifosato)</t>
  </si>
  <si>
    <t>Sulfato de magnesio (MgSO4) 50Kg</t>
  </si>
  <si>
    <t>Semilla de Brachiaria brizantha (Marandu)</t>
  </si>
  <si>
    <t>Semilla de Brachiaria decumbens (Amargo o peludo)</t>
  </si>
  <si>
    <t>Iguamarillo (Pithecellobium guachapele)</t>
  </si>
  <si>
    <t>Cerramiento protección especies arbóreas SSP (rollo alambre púa 16,5 x 400 metros)</t>
  </si>
  <si>
    <t>Transporte a predio materiales e insumos SSP</t>
  </si>
  <si>
    <t>Melina (Gmelina arborea)</t>
  </si>
  <si>
    <t>Leucaena (Leucaena leucocephala) - Cunningham</t>
  </si>
  <si>
    <t>Matarratón (Gliricidia sepium)</t>
  </si>
  <si>
    <t>Campano (Samanea saman)</t>
  </si>
  <si>
    <t>Hora</t>
  </si>
  <si>
    <t>Rollo</t>
  </si>
  <si>
    <t>Bulto</t>
  </si>
  <si>
    <t>Acarreo</t>
  </si>
  <si>
    <t>Capacitación en fortalecimiento socioempresarial y organizacional</t>
  </si>
  <si>
    <t>Días de campo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</si>
  <si>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</si>
  <si>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</si>
  <si>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</si>
  <si>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</si>
  <si>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</si>
  <si>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</si>
  <si>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</si>
  <si>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</si>
  <si>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</si>
  <si>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</si>
  <si>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</si>
  <si>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</si>
  <si>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</si>
  <si>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</si>
  <si>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</si>
  <si>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c</t>
  </si>
  <si>
    <t>Lt</t>
  </si>
  <si>
    <t>v</t>
  </si>
  <si>
    <t>Mano de obra para el establecimiento de los Sistemas Silvopastoriles</t>
  </si>
  <si>
    <t>jornales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</si>
</sst>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* #,##0.00_-;\-* #,##0.00_-;_-* &quot;-&quot;??_-;_-@"/>
    <numFmt numFmtId="169" formatCode="_-&quot;$&quot;* #,##0.00_-;\-&quot;$&quot;* #,##0.00_-;_-&quot;$&quot;* &quot;-&quot;??_-;_-@"/>
  </numFmts>
  <fonts count="10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5" fillId="4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vertical="center" wrapText="1"/>
    </xf>
    <xf numFmtId="165" fontId="5" fillId="2" borderId="7" xfId="0" applyNumberFormat="1" applyFont="1" applyFill="1" applyBorder="1" applyAlignment="1">
      <alignment vertical="center" wrapText="1"/>
    </xf>
    <xf numFmtId="3" fontId="3" fillId="8" borderId="5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vertical="center" wrapText="1"/>
    </xf>
    <xf numFmtId="165" fontId="3" fillId="2" borderId="7" xfId="0" applyNumberFormat="1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33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right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54" xfId="0" applyFont="1" applyFill="1" applyBorder="1" applyAlignment="1">
      <alignment vertical="center" wrapText="1"/>
    </xf>
    <xf numFmtId="165" fontId="3" fillId="2" borderId="20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2" borderId="29" xfId="0" applyNumberFormat="1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vertical="center" wrapText="1"/>
    </xf>
    <xf numFmtId="165" fontId="3" fillId="2" borderId="50" xfId="0" applyNumberFormat="1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2" fillId="0" borderId="51" xfId="0" applyFont="1" applyBorder="1" applyAlignment="1">
      <alignment vertical="center" wrapText="1"/>
    </xf>
    <xf numFmtId="165" fontId="1" fillId="4" borderId="22" xfId="0" applyNumberFormat="1" applyFont="1" applyFill="1" applyBorder="1" applyAlignment="1">
      <alignment vertical="center" wrapText="1"/>
    </xf>
    <xf numFmtId="165" fontId="1" fillId="4" borderId="23" xfId="0" applyNumberFormat="1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32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vertical="center" wrapText="1"/>
    </xf>
    <xf numFmtId="165" fontId="3" fillId="2" borderId="23" xfId="0" applyNumberFormat="1" applyFont="1" applyFill="1" applyBorder="1" applyAlignment="1">
      <alignment vertical="center" wrapText="1"/>
    </xf>
    <xf numFmtId="166" fontId="3" fillId="2" borderId="7" xfId="0" applyNumberFormat="1" applyFont="1" applyFill="1" applyBorder="1" applyAlignment="1">
      <alignment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3" xfId="0" applyNumberFormat="1" applyFont="1" applyFill="1" applyBorder="1" applyAlignment="1">
      <alignment vertical="center" wrapText="1"/>
    </xf>
    <xf numFmtId="165" fontId="3" fillId="2" borderId="34" xfId="0" applyNumberFormat="1" applyFont="1" applyFill="1" applyBorder="1" applyAlignment="1">
      <alignment vertical="center" wrapText="1"/>
    </xf>
    <xf numFmtId="0" fontId="2" fillId="0" borderId="40" xfId="0" applyFont="1" applyBorder="1" applyAlignment="1">
      <alignment horizontal="left" vertical="center" wrapText="1"/>
    </xf>
    <xf numFmtId="165" fontId="3" fillId="2" borderId="23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165" fontId="1" fillId="4" borderId="21" xfId="0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8" xfId="0" applyFont="1" applyBorder="1" applyAlignment="1">
      <alignment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38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33" xfId="0" applyNumberFormat="1" applyFont="1" applyBorder="1" applyAlignment="1">
      <alignment horizontal="right" vertical="center" wrapText="1"/>
    </xf>
    <xf numFmtId="165" fontId="3" fillId="0" borderId="34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3" fillId="2" borderId="43" xfId="0" applyFont="1" applyFill="1" applyBorder="1" applyAlignment="1">
      <alignment horizontal="left" vertical="center" wrapText="1"/>
    </xf>
    <xf numFmtId="3" fontId="3" fillId="2" borderId="44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165" fontId="3" fillId="2" borderId="7" xfId="0" applyNumberFormat="1" applyFont="1" applyFill="1" applyBorder="1" applyAlignment="1">
      <alignment horizontal="right" vertical="center" wrapText="1"/>
    </xf>
    <xf numFmtId="165" fontId="3" fillId="2" borderId="33" xfId="0" applyNumberFormat="1" applyFont="1" applyFill="1" applyBorder="1" applyAlignment="1">
      <alignment horizontal="righ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 wrapText="1"/>
    </xf>
    <xf numFmtId="0" fontId="3" fillId="2" borderId="54" xfId="0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167" fontId="2" fillId="2" borderId="22" xfId="0" applyNumberFormat="1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left" vertical="center" wrapText="1"/>
    </xf>
    <xf numFmtId="165" fontId="1" fillId="4" borderId="34" xfId="0" applyNumberFormat="1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left" vertical="center" wrapText="1"/>
    </xf>
    <xf numFmtId="164" fontId="3" fillId="2" borderId="48" xfId="0" applyNumberFormat="1" applyFont="1" applyFill="1" applyBorder="1" applyAlignment="1">
      <alignment vertical="center" wrapText="1"/>
    </xf>
    <xf numFmtId="165" fontId="3" fillId="2" borderId="48" xfId="0" applyNumberFormat="1" applyFont="1" applyFill="1" applyBorder="1" applyAlignment="1">
      <alignment vertical="center" wrapText="1"/>
    </xf>
    <xf numFmtId="0" fontId="3" fillId="2" borderId="49" xfId="0" applyFont="1" applyFill="1" applyBorder="1" applyAlignment="1">
      <alignment vertical="center" wrapText="1"/>
    </xf>
    <xf numFmtId="165" fontId="1" fillId="4" borderId="33" xfId="0" applyNumberFormat="1" applyFont="1" applyFill="1" applyBorder="1" applyAlignment="1">
      <alignment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3" fontId="7" fillId="7" borderId="50" xfId="0" applyNumberFormat="1" applyFont="1" applyFill="1" applyBorder="1" applyAlignment="1">
      <alignment horizontal="center" vertical="center" wrapText="1"/>
    </xf>
    <xf numFmtId="6" fontId="7" fillId="7" borderId="50" xfId="0" applyNumberFormat="1" applyFont="1" applyFill="1" applyBorder="1" applyAlignment="1">
      <alignment horizontal="center" vertical="center" wrapText="1"/>
    </xf>
    <xf numFmtId="0" fontId="7" fillId="7" borderId="57" xfId="0" applyFont="1" applyFill="1" applyBorder="1" applyAlignment="1">
      <alignment horizontal="center" vertical="center" wrapText="1"/>
    </xf>
    <xf numFmtId="6" fontId="7" fillId="7" borderId="55" xfId="0" applyNumberFormat="1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6" fontId="7" fillId="7" borderId="56" xfId="0" applyNumberFormat="1" applyFont="1" applyFill="1" applyBorder="1" applyAlignment="1">
      <alignment horizontal="center" vertical="center" wrapText="1"/>
    </xf>
    <xf numFmtId="3" fontId="8" fillId="7" borderId="53" xfId="0" applyNumberFormat="1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left" vertical="center" wrapText="1"/>
    </xf>
    <xf numFmtId="169" fontId="3" fillId="2" borderId="7" xfId="0" applyNumberFormat="1" applyFont="1" applyFill="1" applyBorder="1" applyAlignment="1">
      <alignment horizontal="right" vertical="center" wrapText="1"/>
    </xf>
    <xf numFmtId="0" fontId="3" fillId="8" borderId="5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127000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12700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6"/>
  <sheetViews>
    <sheetView tabSelected="1" topLeftCell="B43" zoomScale="60" zoomScaleNormal="60" workbookViewId="0">
      <selection activeCell="A59" sqref="A59:E59"/>
    </sheetView>
  </sheetViews>
  <sheetFormatPr baseColWidth="10" defaultColWidth="14.42578125" defaultRowHeight="14.25" x14ac:dyDescent="0.25"/>
  <cols>
    <col min="1" max="1" width="3.42578125" style="33" customWidth="1"/>
    <col min="2" max="2" width="38.85546875" style="33" customWidth="1"/>
    <col min="3" max="3" width="18" style="33" customWidth="1"/>
    <col min="4" max="4" width="11.42578125" style="33" customWidth="1"/>
    <col min="5" max="5" width="13.42578125" style="33" customWidth="1"/>
    <col min="6" max="6" width="24.140625" style="33" customWidth="1"/>
    <col min="7" max="7" width="1.7109375" style="33" customWidth="1"/>
    <col min="8" max="8" width="25.140625" style="33" customWidth="1"/>
    <col min="9" max="9" width="18.7109375" style="33" customWidth="1"/>
    <col min="10" max="10" width="15.85546875" style="33" customWidth="1"/>
    <col min="11" max="11" width="11.28515625" style="33" customWidth="1"/>
    <col min="12" max="12" width="16.7109375" style="33" customWidth="1"/>
    <col min="13" max="29" width="11.42578125" style="33" customWidth="1"/>
    <col min="30" max="16384" width="14.42578125" style="33"/>
  </cols>
  <sheetData>
    <row r="1" spans="1:29" ht="33" customHeight="1" x14ac:dyDescent="0.25">
      <c r="A1" s="22"/>
      <c r="B1" s="30"/>
      <c r="C1" s="146" t="s">
        <v>0</v>
      </c>
      <c r="D1" s="31"/>
      <c r="E1" s="31"/>
      <c r="F1" s="31"/>
      <c r="G1" s="31"/>
      <c r="H1" s="32"/>
      <c r="I1" s="14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33" customHeight="1" x14ac:dyDescent="0.25">
      <c r="A2" s="34"/>
      <c r="B2" s="35"/>
      <c r="C2" s="148" t="s">
        <v>1</v>
      </c>
      <c r="D2" s="36"/>
      <c r="E2" s="36"/>
      <c r="F2" s="36"/>
      <c r="G2" s="36"/>
      <c r="H2" s="37"/>
      <c r="I2" s="3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39"/>
      <c r="B3" s="2"/>
      <c r="C3" s="40"/>
      <c r="D3" s="2"/>
      <c r="E3" s="41"/>
      <c r="F3" s="4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23" t="s">
        <v>2</v>
      </c>
      <c r="B4" s="43"/>
      <c r="C4" s="1" t="s">
        <v>27</v>
      </c>
      <c r="D4" s="36"/>
      <c r="E4" s="36"/>
      <c r="F4" s="36"/>
      <c r="G4" s="36"/>
      <c r="H4" s="36"/>
      <c r="I4" s="4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x14ac:dyDescent="0.25">
      <c r="A5" s="24"/>
      <c r="B5" s="25"/>
      <c r="C5" s="26"/>
      <c r="D5" s="25"/>
      <c r="E5" s="27"/>
      <c r="F5" s="28"/>
      <c r="G5" s="2"/>
      <c r="H5" s="3"/>
      <c r="I5" s="4"/>
      <c r="J5" s="5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45" x14ac:dyDescent="0.25">
      <c r="A6" s="7" t="s">
        <v>3</v>
      </c>
      <c r="B6" s="45"/>
      <c r="C6" s="10" t="s">
        <v>4</v>
      </c>
      <c r="D6" s="10" t="s">
        <v>5</v>
      </c>
      <c r="E6" s="8" t="s">
        <v>6</v>
      </c>
      <c r="F6" s="9" t="s">
        <v>7</v>
      </c>
      <c r="G6" s="46"/>
      <c r="H6" s="10" t="s">
        <v>8</v>
      </c>
      <c r="I6" s="11" t="s">
        <v>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2" t="s">
        <v>28</v>
      </c>
      <c r="B7" s="36"/>
      <c r="C7" s="36"/>
      <c r="D7" s="36"/>
      <c r="E7" s="36"/>
      <c r="F7" s="36"/>
      <c r="G7" s="36"/>
      <c r="H7" s="36"/>
      <c r="I7" s="4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" x14ac:dyDescent="0.25">
      <c r="A8" s="13" t="s">
        <v>29</v>
      </c>
      <c r="B8" s="36"/>
      <c r="C8" s="36"/>
      <c r="D8" s="36"/>
      <c r="E8" s="36"/>
      <c r="F8" s="36"/>
      <c r="G8" s="36"/>
      <c r="H8" s="36"/>
      <c r="I8" s="44"/>
      <c r="J8" s="14"/>
      <c r="K8" s="47"/>
      <c r="L8" s="47"/>
      <c r="M8" s="47"/>
      <c r="N8" s="47"/>
      <c r="O8" s="47"/>
      <c r="P8" s="47"/>
      <c r="Q8" s="47"/>
      <c r="R8" s="47"/>
      <c r="S8" s="47"/>
      <c r="T8" s="48"/>
      <c r="U8" s="15"/>
      <c r="V8" s="47"/>
      <c r="W8" s="47"/>
      <c r="X8" s="47"/>
      <c r="Y8" s="47"/>
      <c r="Z8" s="47"/>
      <c r="AA8" s="47"/>
      <c r="AB8" s="47"/>
      <c r="AC8" s="49"/>
    </row>
    <row r="9" spans="1:29" x14ac:dyDescent="0.25">
      <c r="A9" s="50" t="s">
        <v>10</v>
      </c>
      <c r="B9" s="51" t="s">
        <v>30</v>
      </c>
      <c r="C9" s="149" t="s">
        <v>31</v>
      </c>
      <c r="D9" s="150">
        <v>12</v>
      </c>
      <c r="E9" s="151">
        <v>4200000</v>
      </c>
      <c r="F9" s="52">
        <f t="shared" ref="F9:F13" si="0">+D9*E9</f>
        <v>50400000</v>
      </c>
      <c r="G9" s="53"/>
      <c r="H9" s="54">
        <f t="shared" ref="H9:H13" si="1">+F9</f>
        <v>50400000</v>
      </c>
      <c r="I9" s="55"/>
      <c r="J9" s="42"/>
      <c r="K9" s="2"/>
      <c r="L9" s="4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8.5" x14ac:dyDescent="0.25">
      <c r="A10" s="50" t="s">
        <v>11</v>
      </c>
      <c r="B10" s="56" t="s">
        <v>32</v>
      </c>
      <c r="C10" s="149" t="s">
        <v>31</v>
      </c>
      <c r="D10" s="150">
        <v>12</v>
      </c>
      <c r="E10" s="151">
        <v>3800000</v>
      </c>
      <c r="F10" s="52">
        <f t="shared" si="0"/>
        <v>45600000</v>
      </c>
      <c r="G10" s="53"/>
      <c r="H10" s="54">
        <f t="shared" si="1"/>
        <v>45600000</v>
      </c>
      <c r="I10" s="55"/>
      <c r="J10" s="42"/>
      <c r="K10" s="2"/>
      <c r="L10" s="4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8.5" x14ac:dyDescent="0.25">
      <c r="A11" s="50" t="s">
        <v>97</v>
      </c>
      <c r="B11" s="56" t="s">
        <v>33</v>
      </c>
      <c r="C11" s="149" t="s">
        <v>31</v>
      </c>
      <c r="D11" s="150">
        <v>12</v>
      </c>
      <c r="E11" s="151">
        <v>3800000</v>
      </c>
      <c r="F11" s="52">
        <f t="shared" si="0"/>
        <v>45600000</v>
      </c>
      <c r="G11" s="53"/>
      <c r="H11" s="54">
        <f t="shared" si="1"/>
        <v>45600000</v>
      </c>
      <c r="I11" s="55"/>
      <c r="J11" s="42"/>
      <c r="K11" s="2"/>
      <c r="L11" s="4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42.75" x14ac:dyDescent="0.25">
      <c r="A12" s="50" t="s">
        <v>13</v>
      </c>
      <c r="B12" s="56" t="s">
        <v>34</v>
      </c>
      <c r="C12" s="149" t="s">
        <v>31</v>
      </c>
      <c r="D12" s="150">
        <v>12</v>
      </c>
      <c r="E12" s="151">
        <v>3800000</v>
      </c>
      <c r="F12" s="52">
        <f t="shared" si="0"/>
        <v>45600000</v>
      </c>
      <c r="G12" s="53"/>
      <c r="H12" s="54">
        <f t="shared" si="1"/>
        <v>45600000</v>
      </c>
      <c r="I12" s="55"/>
      <c r="J12" s="42"/>
      <c r="K12" s="2"/>
      <c r="L12" s="4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8.5" x14ac:dyDescent="0.25">
      <c r="A13" s="50" t="s">
        <v>82</v>
      </c>
      <c r="B13" s="57" t="s">
        <v>35</v>
      </c>
      <c r="C13" s="149" t="s">
        <v>31</v>
      </c>
      <c r="D13" s="150">
        <v>12</v>
      </c>
      <c r="E13" s="151">
        <v>3800000</v>
      </c>
      <c r="F13" s="58">
        <f t="shared" si="0"/>
        <v>45600000</v>
      </c>
      <c r="G13" s="59"/>
      <c r="H13" s="60">
        <f t="shared" si="1"/>
        <v>45600000</v>
      </c>
      <c r="I13" s="55"/>
      <c r="J13" s="42"/>
      <c r="K13" s="2"/>
      <c r="L13" s="4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8.5" x14ac:dyDescent="0.25">
      <c r="A14" s="50" t="s">
        <v>83</v>
      </c>
      <c r="B14" s="61" t="s">
        <v>80</v>
      </c>
      <c r="C14" s="152" t="s">
        <v>54</v>
      </c>
      <c r="D14" s="159">
        <v>12</v>
      </c>
      <c r="E14" s="153">
        <v>1000000</v>
      </c>
      <c r="F14" s="60">
        <f t="shared" ref="F14" si="2">+D14*E14</f>
        <v>12000000</v>
      </c>
      <c r="G14" s="59"/>
      <c r="H14" s="60">
        <f t="shared" ref="H14" si="3">+F14</f>
        <v>12000000</v>
      </c>
      <c r="I14" s="62"/>
      <c r="J14" s="63"/>
      <c r="K14" s="64"/>
      <c r="L14" s="63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</row>
    <row r="15" spans="1:29" ht="27.75" customHeight="1" x14ac:dyDescent="0.25">
      <c r="A15" s="50" t="s">
        <v>84</v>
      </c>
      <c r="B15" s="61" t="s">
        <v>81</v>
      </c>
      <c r="C15" s="154" t="s">
        <v>12</v>
      </c>
      <c r="D15" s="159">
        <v>10</v>
      </c>
      <c r="E15" s="155">
        <v>1000000</v>
      </c>
      <c r="F15" s="60">
        <f t="shared" ref="F15" si="4">+D15*E15</f>
        <v>10000000</v>
      </c>
      <c r="G15" s="59"/>
      <c r="H15" s="60">
        <f t="shared" ref="H15" si="5">+F15</f>
        <v>10000000</v>
      </c>
      <c r="I15" s="62"/>
      <c r="J15" s="63"/>
      <c r="K15" s="64"/>
      <c r="L15" s="63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29" ht="15" x14ac:dyDescent="0.25">
      <c r="A16" s="50"/>
      <c r="B16" s="65"/>
      <c r="C16" s="149"/>
      <c r="D16" s="156"/>
      <c r="E16" s="151"/>
      <c r="F16" s="66"/>
      <c r="G16" s="66"/>
      <c r="H16" s="66"/>
      <c r="I16" s="62"/>
      <c r="J16" s="63"/>
      <c r="K16" s="64"/>
      <c r="L16" s="63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</row>
    <row r="17" spans="1:29" x14ac:dyDescent="0.25">
      <c r="A17" s="50"/>
      <c r="B17" s="65"/>
      <c r="C17" s="149"/>
      <c r="D17" s="150"/>
      <c r="E17" s="151"/>
      <c r="F17" s="66"/>
      <c r="G17" s="66"/>
      <c r="H17" s="66"/>
      <c r="I17" s="62"/>
      <c r="J17" s="63"/>
      <c r="K17" s="64"/>
      <c r="L17" s="63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</row>
    <row r="18" spans="1:29" ht="15" x14ac:dyDescent="0.25">
      <c r="A18" s="67" t="s">
        <v>17</v>
      </c>
      <c r="B18" s="49"/>
      <c r="C18" s="49"/>
      <c r="D18" s="49"/>
      <c r="E18" s="68"/>
      <c r="F18" s="69">
        <f>SUM(F9:F17)</f>
        <v>254800000</v>
      </c>
      <c r="G18" s="63"/>
      <c r="H18" s="69">
        <f>SUM(H9:H17)</f>
        <v>254800000</v>
      </c>
      <c r="I18" s="70">
        <f>SUM(I9:I17)</f>
        <v>0</v>
      </c>
      <c r="J18" s="42"/>
      <c r="K18" s="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12" t="s">
        <v>36</v>
      </c>
      <c r="B19" s="36"/>
      <c r="C19" s="36"/>
      <c r="D19" s="36"/>
      <c r="E19" s="36"/>
      <c r="F19" s="36"/>
      <c r="G19" s="36"/>
      <c r="H19" s="36"/>
      <c r="I19" s="4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85.5" x14ac:dyDescent="0.25">
      <c r="A20" s="71" t="s">
        <v>10</v>
      </c>
      <c r="B20" s="72" t="s">
        <v>37</v>
      </c>
      <c r="C20" s="73" t="s">
        <v>38</v>
      </c>
      <c r="D20" s="74">
        <v>95</v>
      </c>
      <c r="E20" s="75">
        <v>400000</v>
      </c>
      <c r="F20" s="76">
        <f t="shared" ref="F20:F24" si="6">+D20*E20</f>
        <v>38000000</v>
      </c>
      <c r="G20" s="53"/>
      <c r="H20" s="76">
        <f t="shared" ref="H20:H24" si="7">+F20</f>
        <v>38000000</v>
      </c>
      <c r="I20" s="77"/>
      <c r="J20" s="42"/>
      <c r="K20" s="2"/>
      <c r="L20" s="4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78" t="s">
        <v>11</v>
      </c>
      <c r="B21" s="79" t="s">
        <v>39</v>
      </c>
      <c r="C21" s="80" t="s">
        <v>12</v>
      </c>
      <c r="D21" s="81">
        <v>95</v>
      </c>
      <c r="E21" s="82">
        <v>30000</v>
      </c>
      <c r="F21" s="83">
        <f t="shared" si="6"/>
        <v>2850000</v>
      </c>
      <c r="G21" s="42"/>
      <c r="H21" s="60">
        <f t="shared" si="7"/>
        <v>2850000</v>
      </c>
      <c r="I21" s="84"/>
      <c r="J21" s="42"/>
      <c r="K21" s="2"/>
      <c r="L21" s="42"/>
      <c r="M21" s="8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8.5" x14ac:dyDescent="0.25">
      <c r="A22" s="78" t="s">
        <v>18</v>
      </c>
      <c r="B22" s="79" t="s">
        <v>40</v>
      </c>
      <c r="C22" s="80" t="s">
        <v>12</v>
      </c>
      <c r="D22" s="81">
        <v>40</v>
      </c>
      <c r="E22" s="82">
        <v>60000</v>
      </c>
      <c r="F22" s="54">
        <f t="shared" si="6"/>
        <v>2400000</v>
      </c>
      <c r="G22" s="53"/>
      <c r="H22" s="54">
        <f t="shared" si="7"/>
        <v>2400000</v>
      </c>
      <c r="I22" s="86"/>
      <c r="J22" s="42"/>
      <c r="K22" s="2"/>
      <c r="L22" s="4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8.5" x14ac:dyDescent="0.25">
      <c r="A23" s="78" t="s">
        <v>13</v>
      </c>
      <c r="B23" s="79" t="s">
        <v>41</v>
      </c>
      <c r="C23" s="80" t="s">
        <v>12</v>
      </c>
      <c r="D23" s="81">
        <v>40</v>
      </c>
      <c r="E23" s="82">
        <v>17000</v>
      </c>
      <c r="F23" s="54">
        <f t="shared" si="6"/>
        <v>680000</v>
      </c>
      <c r="G23" s="87"/>
      <c r="H23" s="60">
        <f t="shared" si="7"/>
        <v>680000</v>
      </c>
      <c r="I23" s="88"/>
      <c r="J23" s="42"/>
      <c r="K23" s="2"/>
      <c r="L23" s="4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.75" customHeight="1" x14ac:dyDescent="0.25">
      <c r="A24" s="78" t="s">
        <v>14</v>
      </c>
      <c r="B24" s="79" t="s">
        <v>42</v>
      </c>
      <c r="C24" s="80" t="s">
        <v>12</v>
      </c>
      <c r="D24" s="81">
        <v>80</v>
      </c>
      <c r="E24" s="82">
        <v>13000</v>
      </c>
      <c r="F24" s="54">
        <f t="shared" si="6"/>
        <v>1040000</v>
      </c>
      <c r="G24" s="42"/>
      <c r="H24" s="60">
        <f t="shared" si="7"/>
        <v>1040000</v>
      </c>
      <c r="I24" s="88"/>
      <c r="J24" s="42"/>
      <c r="K24" s="2"/>
      <c r="L24" s="4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8.5" x14ac:dyDescent="0.25">
      <c r="A25" s="78" t="s">
        <v>82</v>
      </c>
      <c r="B25" s="89" t="s">
        <v>43</v>
      </c>
      <c r="C25" s="80" t="s">
        <v>12</v>
      </c>
      <c r="D25" s="81">
        <v>20</v>
      </c>
      <c r="E25" s="82">
        <v>16000</v>
      </c>
      <c r="F25" s="54">
        <f t="shared" ref="F25:F33" si="8">+D25*E25</f>
        <v>320000</v>
      </c>
      <c r="G25" s="42"/>
      <c r="H25" s="60">
        <f t="shared" ref="H25:H33" si="9">+F25</f>
        <v>320000</v>
      </c>
      <c r="I25" s="84"/>
      <c r="J25" s="63"/>
      <c r="K25" s="64"/>
      <c r="L25" s="63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29" ht="28.5" x14ac:dyDescent="0.25">
      <c r="A26" s="78" t="s">
        <v>83</v>
      </c>
      <c r="B26" s="89" t="s">
        <v>44</v>
      </c>
      <c r="C26" s="80" t="s">
        <v>12</v>
      </c>
      <c r="D26" s="81">
        <v>2</v>
      </c>
      <c r="E26" s="82">
        <v>2400000</v>
      </c>
      <c r="F26" s="54">
        <f t="shared" si="8"/>
        <v>4800000</v>
      </c>
      <c r="G26" s="42"/>
      <c r="H26" s="60">
        <f t="shared" si="9"/>
        <v>4800000</v>
      </c>
      <c r="I26" s="84"/>
      <c r="J26" s="63"/>
      <c r="K26" s="64"/>
      <c r="L26" s="63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</row>
    <row r="27" spans="1:29" ht="21.75" customHeight="1" x14ac:dyDescent="0.25">
      <c r="A27" s="78" t="s">
        <v>84</v>
      </c>
      <c r="B27" s="89" t="s">
        <v>45</v>
      </c>
      <c r="C27" s="80" t="s">
        <v>12</v>
      </c>
      <c r="D27" s="81">
        <v>2</v>
      </c>
      <c r="E27" s="82">
        <v>1000000</v>
      </c>
      <c r="F27" s="54">
        <f t="shared" si="8"/>
        <v>2000000</v>
      </c>
      <c r="G27" s="42"/>
      <c r="H27" s="60">
        <f t="shared" si="9"/>
        <v>2000000</v>
      </c>
      <c r="I27" s="84"/>
      <c r="J27" s="63"/>
      <c r="K27" s="64"/>
      <c r="L27" s="63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</row>
    <row r="28" spans="1:29" ht="33" customHeight="1" x14ac:dyDescent="0.25">
      <c r="A28" s="78" t="s">
        <v>15</v>
      </c>
      <c r="B28" s="89" t="s">
        <v>46</v>
      </c>
      <c r="C28" s="80" t="s">
        <v>52</v>
      </c>
      <c r="D28" s="81">
        <v>4</v>
      </c>
      <c r="E28" s="82">
        <v>450000</v>
      </c>
      <c r="F28" s="54">
        <f t="shared" si="8"/>
        <v>1800000</v>
      </c>
      <c r="G28" s="42"/>
      <c r="H28" s="60">
        <f t="shared" si="9"/>
        <v>1800000</v>
      </c>
      <c r="I28" s="84"/>
      <c r="J28" s="63"/>
      <c r="K28" s="64"/>
      <c r="L28" s="63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29" x14ac:dyDescent="0.25">
      <c r="A29" s="78" t="s">
        <v>85</v>
      </c>
      <c r="B29" s="89" t="s">
        <v>47</v>
      </c>
      <c r="C29" s="80" t="s">
        <v>12</v>
      </c>
      <c r="D29" s="81">
        <v>1900</v>
      </c>
      <c r="E29" s="82">
        <v>40000</v>
      </c>
      <c r="F29" s="54">
        <f t="shared" si="8"/>
        <v>76000000</v>
      </c>
      <c r="G29" s="42"/>
      <c r="H29" s="60">
        <f t="shared" si="9"/>
        <v>76000000</v>
      </c>
      <c r="I29" s="84"/>
      <c r="J29" s="63"/>
      <c r="K29" s="64"/>
      <c r="L29" s="63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1:29" ht="20.25" customHeight="1" x14ac:dyDescent="0.25">
      <c r="A30" s="78" t="s">
        <v>86</v>
      </c>
      <c r="B30" s="89" t="s">
        <v>48</v>
      </c>
      <c r="C30" s="80" t="s">
        <v>12</v>
      </c>
      <c r="D30" s="81">
        <v>1900</v>
      </c>
      <c r="E30" s="82">
        <v>35000</v>
      </c>
      <c r="F30" s="54">
        <f t="shared" si="8"/>
        <v>66500000</v>
      </c>
      <c r="G30" s="42"/>
      <c r="H30" s="60">
        <f t="shared" si="9"/>
        <v>66500000</v>
      </c>
      <c r="I30" s="84"/>
      <c r="J30" s="63"/>
      <c r="K30" s="64"/>
      <c r="L30" s="6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 x14ac:dyDescent="0.25">
      <c r="A31" s="78" t="s">
        <v>87</v>
      </c>
      <c r="B31" s="89" t="s">
        <v>49</v>
      </c>
      <c r="C31" s="80" t="s">
        <v>98</v>
      </c>
      <c r="D31" s="81">
        <v>380</v>
      </c>
      <c r="E31" s="82">
        <v>5000</v>
      </c>
      <c r="F31" s="54">
        <f t="shared" si="8"/>
        <v>1900000</v>
      </c>
      <c r="G31" s="42"/>
      <c r="H31" s="60">
        <f t="shared" si="9"/>
        <v>1900000</v>
      </c>
      <c r="I31" s="84"/>
      <c r="J31" s="63"/>
      <c r="K31" s="64"/>
      <c r="L31" s="63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x14ac:dyDescent="0.25">
      <c r="A32" s="78" t="s">
        <v>88</v>
      </c>
      <c r="B32" s="89" t="s">
        <v>50</v>
      </c>
      <c r="C32" s="80" t="s">
        <v>54</v>
      </c>
      <c r="D32" s="81">
        <v>3</v>
      </c>
      <c r="E32" s="82">
        <v>1000000</v>
      </c>
      <c r="F32" s="54">
        <f t="shared" si="8"/>
        <v>3000000</v>
      </c>
      <c r="G32" s="42"/>
      <c r="H32" s="60">
        <f t="shared" si="9"/>
        <v>3000000</v>
      </c>
      <c r="I32" s="84"/>
      <c r="J32" s="63"/>
      <c r="K32" s="64"/>
      <c r="L32" s="6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</row>
    <row r="33" spans="1:29" x14ac:dyDescent="0.25">
      <c r="A33" s="78" t="s">
        <v>89</v>
      </c>
      <c r="B33" s="89" t="s">
        <v>51</v>
      </c>
      <c r="C33" s="80" t="s">
        <v>12</v>
      </c>
      <c r="D33" s="81">
        <v>21</v>
      </c>
      <c r="E33" s="82">
        <v>500000</v>
      </c>
      <c r="F33" s="54">
        <f t="shared" si="8"/>
        <v>10500000</v>
      </c>
      <c r="G33" s="42"/>
      <c r="H33" s="60">
        <f t="shared" si="9"/>
        <v>10500000</v>
      </c>
      <c r="I33" s="84"/>
      <c r="J33" s="63"/>
      <c r="K33" s="64"/>
      <c r="L33" s="63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</row>
    <row r="34" spans="1:29" x14ac:dyDescent="0.25">
      <c r="A34" s="141"/>
      <c r="B34" s="142"/>
      <c r="C34" s="143"/>
      <c r="D34" s="144"/>
      <c r="E34" s="145"/>
      <c r="F34" s="60"/>
      <c r="G34" s="63"/>
      <c r="H34" s="60"/>
      <c r="I34" s="84"/>
      <c r="J34" s="63"/>
      <c r="K34" s="64"/>
      <c r="L34" s="6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</row>
    <row r="35" spans="1:29" ht="15" x14ac:dyDescent="0.25">
      <c r="A35" s="67" t="s">
        <v>19</v>
      </c>
      <c r="B35" s="92"/>
      <c r="C35" s="92"/>
      <c r="D35" s="92"/>
      <c r="E35" s="45"/>
      <c r="F35" s="93">
        <f>SUM(F20:F33)</f>
        <v>211790000</v>
      </c>
      <c r="G35" s="42"/>
      <c r="H35" s="93">
        <f>SUM(H20:H33)</f>
        <v>211790000</v>
      </c>
      <c r="I35" s="70">
        <f>SUM(I20:I23)</f>
        <v>0</v>
      </c>
      <c r="J35" s="42"/>
      <c r="K35" s="2"/>
      <c r="L35" s="4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12" t="s">
        <v>55</v>
      </c>
      <c r="B36" s="36"/>
      <c r="C36" s="36"/>
      <c r="D36" s="36"/>
      <c r="E36" s="92"/>
      <c r="F36" s="36"/>
      <c r="G36" s="36"/>
      <c r="H36" s="36"/>
      <c r="I36" s="44"/>
      <c r="J36" s="42"/>
      <c r="K36" s="2"/>
      <c r="L36" s="4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.75" customHeight="1" x14ac:dyDescent="0.25">
      <c r="A37" s="94" t="s">
        <v>10</v>
      </c>
      <c r="B37" s="95" t="s">
        <v>56</v>
      </c>
      <c r="C37" s="16" t="s">
        <v>76</v>
      </c>
      <c r="D37" s="96">
        <v>950</v>
      </c>
      <c r="E37" s="29">
        <v>100000</v>
      </c>
      <c r="F37" s="97">
        <f t="shared" ref="F37:F39" si="10">+D37*E37</f>
        <v>95000000</v>
      </c>
      <c r="G37" s="98"/>
      <c r="H37" s="99">
        <f t="shared" ref="H37:H39" si="11">+F37</f>
        <v>95000000</v>
      </c>
      <c r="I37" s="100"/>
      <c r="J37" s="101"/>
      <c r="L37" s="101"/>
    </row>
    <row r="38" spans="1:29" ht="28.5" x14ac:dyDescent="0.25">
      <c r="A38" s="94" t="s">
        <v>11</v>
      </c>
      <c r="B38" s="102" t="s">
        <v>57</v>
      </c>
      <c r="C38" s="17" t="s">
        <v>12</v>
      </c>
      <c r="D38" s="103">
        <v>95</v>
      </c>
      <c r="E38" s="29">
        <v>900000</v>
      </c>
      <c r="F38" s="104">
        <f t="shared" si="10"/>
        <v>85500000</v>
      </c>
      <c r="G38" s="98"/>
      <c r="H38" s="105">
        <f t="shared" si="11"/>
        <v>85500000</v>
      </c>
      <c r="I38" s="106"/>
      <c r="J38" s="101"/>
      <c r="L38" s="101"/>
    </row>
    <row r="39" spans="1:29" x14ac:dyDescent="0.25">
      <c r="A39" s="107" t="s">
        <v>18</v>
      </c>
      <c r="B39" s="102" t="s">
        <v>58</v>
      </c>
      <c r="C39" s="18" t="s">
        <v>12</v>
      </c>
      <c r="D39" s="108">
        <v>475</v>
      </c>
      <c r="E39" s="29">
        <v>80000</v>
      </c>
      <c r="F39" s="104">
        <f t="shared" si="10"/>
        <v>38000000</v>
      </c>
      <c r="H39" s="105">
        <f t="shared" si="11"/>
        <v>38000000</v>
      </c>
      <c r="I39" s="109"/>
      <c r="J39" s="101"/>
      <c r="L39" s="101"/>
    </row>
    <row r="40" spans="1:29" ht="28.5" x14ac:dyDescent="0.25">
      <c r="A40" s="110" t="s">
        <v>21</v>
      </c>
      <c r="B40" s="91" t="s">
        <v>59</v>
      </c>
      <c r="C40" s="19" t="s">
        <v>77</v>
      </c>
      <c r="D40" s="111">
        <v>95</v>
      </c>
      <c r="E40" s="29">
        <v>400000</v>
      </c>
      <c r="F40" s="112">
        <f t="shared" ref="F40:F47" si="12">+D40*E40</f>
        <v>38000000</v>
      </c>
      <c r="G40" s="113"/>
      <c r="H40" s="114">
        <f t="shared" ref="H40:H47" si="13">+F40</f>
        <v>38000000</v>
      </c>
      <c r="I40" s="55"/>
      <c r="J40" s="42"/>
      <c r="K40" s="2"/>
      <c r="L40" s="4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6.5" customHeight="1" x14ac:dyDescent="0.25">
      <c r="A41" s="110" t="s">
        <v>82</v>
      </c>
      <c r="B41" s="91" t="s">
        <v>60</v>
      </c>
      <c r="C41" s="19" t="s">
        <v>12</v>
      </c>
      <c r="D41" s="111">
        <v>95</v>
      </c>
      <c r="E41" s="29">
        <v>190000</v>
      </c>
      <c r="F41" s="112">
        <f t="shared" si="12"/>
        <v>18050000</v>
      </c>
      <c r="G41" s="113"/>
      <c r="H41" s="114">
        <f t="shared" si="13"/>
        <v>18050000</v>
      </c>
      <c r="I41" s="55"/>
      <c r="J41" s="42"/>
      <c r="K41" s="2"/>
      <c r="L41" s="4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0.25" customHeight="1" x14ac:dyDescent="0.25">
      <c r="A42" s="110" t="s">
        <v>83</v>
      </c>
      <c r="B42" s="91" t="s">
        <v>61</v>
      </c>
      <c r="C42" s="19" t="s">
        <v>78</v>
      </c>
      <c r="D42" s="111">
        <v>950</v>
      </c>
      <c r="E42" s="29">
        <v>15000</v>
      </c>
      <c r="F42" s="112">
        <f t="shared" si="12"/>
        <v>14250000</v>
      </c>
      <c r="G42" s="113"/>
      <c r="H42" s="114">
        <f t="shared" si="13"/>
        <v>14250000</v>
      </c>
      <c r="I42" s="55" t="s">
        <v>20</v>
      </c>
      <c r="J42" s="42"/>
      <c r="K42" s="2"/>
      <c r="L42" s="4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9.5" customHeight="1" x14ac:dyDescent="0.25">
      <c r="A43" s="110" t="s">
        <v>84</v>
      </c>
      <c r="B43" s="91" t="s">
        <v>62</v>
      </c>
      <c r="C43" s="19" t="s">
        <v>78</v>
      </c>
      <c r="D43" s="111">
        <v>950</v>
      </c>
      <c r="E43" s="29">
        <v>100000</v>
      </c>
      <c r="F43" s="112">
        <f t="shared" si="12"/>
        <v>95000000</v>
      </c>
      <c r="G43" s="113"/>
      <c r="H43" s="114">
        <f t="shared" si="13"/>
        <v>95000000</v>
      </c>
      <c r="I43" s="55"/>
      <c r="J43" s="42"/>
      <c r="K43" s="2"/>
      <c r="L43" s="42" t="s">
        <v>15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110" t="s">
        <v>15</v>
      </c>
      <c r="B44" s="91" t="s">
        <v>63</v>
      </c>
      <c r="C44" s="19" t="s">
        <v>78</v>
      </c>
      <c r="D44" s="111">
        <v>950</v>
      </c>
      <c r="E44" s="29">
        <v>30000</v>
      </c>
      <c r="F44" s="112">
        <f t="shared" si="12"/>
        <v>28500000</v>
      </c>
      <c r="G44" s="113"/>
      <c r="H44" s="114">
        <f t="shared" si="13"/>
        <v>28500000</v>
      </c>
      <c r="I44" s="55"/>
      <c r="J44" s="42"/>
      <c r="K44" s="2"/>
      <c r="L44" s="4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110" t="s">
        <v>85</v>
      </c>
      <c r="B45" s="91" t="s">
        <v>66</v>
      </c>
      <c r="C45" s="19" t="s">
        <v>78</v>
      </c>
      <c r="D45" s="111">
        <v>380</v>
      </c>
      <c r="E45" s="29">
        <v>42000</v>
      </c>
      <c r="F45" s="112">
        <f t="shared" si="12"/>
        <v>15960000</v>
      </c>
      <c r="G45" s="113"/>
      <c r="H45" s="114">
        <f t="shared" si="13"/>
        <v>15960000</v>
      </c>
      <c r="I45" s="55"/>
      <c r="J45" s="42"/>
      <c r="K45" s="2"/>
      <c r="L45" s="4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110" t="s">
        <v>86</v>
      </c>
      <c r="B46" s="91" t="s">
        <v>64</v>
      </c>
      <c r="C46" s="19" t="s">
        <v>78</v>
      </c>
      <c r="D46" s="111">
        <v>380</v>
      </c>
      <c r="E46" s="29">
        <v>70000</v>
      </c>
      <c r="F46" s="112">
        <f t="shared" si="12"/>
        <v>26600000</v>
      </c>
      <c r="G46" s="113"/>
      <c r="H46" s="114">
        <f t="shared" si="13"/>
        <v>26600000</v>
      </c>
      <c r="I46" s="55"/>
      <c r="J46" s="42"/>
      <c r="K46" s="2"/>
      <c r="L46" s="4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78" t="s">
        <v>87</v>
      </c>
      <c r="B47" s="115" t="s">
        <v>65</v>
      </c>
      <c r="C47" s="20" t="s">
        <v>53</v>
      </c>
      <c r="D47" s="116">
        <v>95</v>
      </c>
      <c r="E47" s="29">
        <v>30000</v>
      </c>
      <c r="F47" s="112">
        <f t="shared" si="12"/>
        <v>2850000</v>
      </c>
      <c r="G47" s="117"/>
      <c r="H47" s="114">
        <f t="shared" si="13"/>
        <v>2850000</v>
      </c>
      <c r="I47" s="118"/>
      <c r="J47" s="42"/>
      <c r="K47" s="2"/>
      <c r="L47" s="4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8.5" x14ac:dyDescent="0.25">
      <c r="A48" s="78" t="s">
        <v>88</v>
      </c>
      <c r="B48" s="115" t="s">
        <v>67</v>
      </c>
      <c r="C48" s="19" t="s">
        <v>16</v>
      </c>
      <c r="D48" s="119">
        <v>475</v>
      </c>
      <c r="E48" s="29">
        <v>17000</v>
      </c>
      <c r="F48" s="52">
        <f t="shared" ref="F48:F49" si="14">+D48*E48</f>
        <v>8075000</v>
      </c>
      <c r="G48" s="53"/>
      <c r="H48" s="60">
        <f t="shared" ref="H48:H49" si="15">+F48</f>
        <v>8075000</v>
      </c>
      <c r="I48" s="86"/>
      <c r="J48" s="42"/>
      <c r="K48" s="2"/>
      <c r="L48" s="4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8.5" x14ac:dyDescent="0.25">
      <c r="A49" s="120" t="s">
        <v>89</v>
      </c>
      <c r="B49" s="115" t="s">
        <v>68</v>
      </c>
      <c r="C49" s="21" t="s">
        <v>16</v>
      </c>
      <c r="D49" s="121">
        <v>475</v>
      </c>
      <c r="E49" s="29">
        <v>21000</v>
      </c>
      <c r="F49" s="58">
        <f t="shared" si="14"/>
        <v>9975000</v>
      </c>
      <c r="G49" s="53"/>
      <c r="H49" s="60">
        <f t="shared" si="15"/>
        <v>9975000</v>
      </c>
      <c r="I49" s="90"/>
      <c r="J49" s="42"/>
      <c r="K49" s="2"/>
      <c r="L49" s="4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8.5" x14ac:dyDescent="0.25">
      <c r="A50" s="120" t="s">
        <v>90</v>
      </c>
      <c r="B50" s="115" t="s">
        <v>69</v>
      </c>
      <c r="C50" s="21" t="s">
        <v>12</v>
      </c>
      <c r="D50" s="122">
        <v>3800</v>
      </c>
      <c r="E50" s="29">
        <v>3200</v>
      </c>
      <c r="F50" s="58">
        <f t="shared" ref="F50:F57" si="16">+D50*E50</f>
        <v>12160000</v>
      </c>
      <c r="G50" s="53"/>
      <c r="H50" s="60">
        <f t="shared" ref="H50:H56" si="17">+F50</f>
        <v>12160000</v>
      </c>
      <c r="I50" s="90"/>
      <c r="J50" s="63"/>
      <c r="K50" s="64"/>
      <c r="L50" s="63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</row>
    <row r="51" spans="1:29" x14ac:dyDescent="0.25">
      <c r="A51" s="120" t="s">
        <v>91</v>
      </c>
      <c r="B51" s="115" t="s">
        <v>72</v>
      </c>
      <c r="C51" s="21" t="s">
        <v>12</v>
      </c>
      <c r="D51" s="122">
        <v>3800</v>
      </c>
      <c r="E51" s="29">
        <v>3200</v>
      </c>
      <c r="F51" s="58">
        <f t="shared" si="16"/>
        <v>12160000</v>
      </c>
      <c r="G51" s="53"/>
      <c r="H51" s="60">
        <f t="shared" si="17"/>
        <v>12160000</v>
      </c>
      <c r="I51" s="90"/>
      <c r="J51" s="63"/>
      <c r="K51" s="64"/>
      <c r="L51" s="63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</row>
    <row r="52" spans="1:29" ht="28.5" x14ac:dyDescent="0.25">
      <c r="A52" s="120" t="s">
        <v>92</v>
      </c>
      <c r="B52" s="115" t="s">
        <v>73</v>
      </c>
      <c r="C52" s="21" t="s">
        <v>12</v>
      </c>
      <c r="D52" s="122">
        <v>9500</v>
      </c>
      <c r="E52" s="29">
        <v>1200</v>
      </c>
      <c r="F52" s="58">
        <f t="shared" si="16"/>
        <v>11400000</v>
      </c>
      <c r="G52" s="53"/>
      <c r="H52" s="60">
        <f t="shared" si="17"/>
        <v>11400000</v>
      </c>
      <c r="I52" s="90"/>
      <c r="J52" s="63"/>
      <c r="K52" s="64"/>
      <c r="L52" s="63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</row>
    <row r="53" spans="1:29" x14ac:dyDescent="0.25">
      <c r="A53" s="120" t="s">
        <v>93</v>
      </c>
      <c r="B53" s="115" t="s">
        <v>74</v>
      </c>
      <c r="C53" s="21" t="s">
        <v>12</v>
      </c>
      <c r="D53" s="122">
        <v>2850</v>
      </c>
      <c r="E53" s="29">
        <v>1200</v>
      </c>
      <c r="F53" s="58">
        <f t="shared" si="16"/>
        <v>3420000</v>
      </c>
      <c r="G53" s="53"/>
      <c r="H53" s="60">
        <f t="shared" si="17"/>
        <v>3420000</v>
      </c>
      <c r="I53" s="90"/>
      <c r="J53" s="63"/>
      <c r="K53" s="64"/>
      <c r="L53" s="63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</row>
    <row r="54" spans="1:29" x14ac:dyDescent="0.25">
      <c r="A54" s="120" t="s">
        <v>94</v>
      </c>
      <c r="B54" s="115" t="s">
        <v>75</v>
      </c>
      <c r="C54" s="21" t="s">
        <v>12</v>
      </c>
      <c r="D54" s="122">
        <v>1425</v>
      </c>
      <c r="E54" s="29">
        <v>3200</v>
      </c>
      <c r="F54" s="58">
        <f t="shared" si="16"/>
        <v>4560000</v>
      </c>
      <c r="G54" s="53"/>
      <c r="H54" s="60">
        <f t="shared" si="17"/>
        <v>4560000</v>
      </c>
      <c r="I54" s="90"/>
      <c r="J54" s="63"/>
      <c r="K54" s="64"/>
      <c r="L54" s="63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  <row r="55" spans="1:29" ht="42.75" x14ac:dyDescent="0.25">
      <c r="A55" s="120" t="s">
        <v>95</v>
      </c>
      <c r="B55" s="115" t="s">
        <v>70</v>
      </c>
      <c r="C55" s="21" t="s">
        <v>12</v>
      </c>
      <c r="D55" s="121">
        <v>95</v>
      </c>
      <c r="E55" s="29">
        <v>108900</v>
      </c>
      <c r="F55" s="58">
        <f t="shared" si="16"/>
        <v>10345500</v>
      </c>
      <c r="G55" s="53"/>
      <c r="H55" s="60">
        <f t="shared" si="17"/>
        <v>10345500</v>
      </c>
      <c r="I55" s="90"/>
      <c r="J55" s="63"/>
      <c r="K55" s="64"/>
      <c r="L55" s="63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</row>
    <row r="56" spans="1:29" ht="28.5" x14ac:dyDescent="0.25">
      <c r="A56" s="120" t="s">
        <v>96</v>
      </c>
      <c r="B56" s="115" t="s">
        <v>71</v>
      </c>
      <c r="C56" s="21" t="s">
        <v>79</v>
      </c>
      <c r="D56" s="121">
        <v>95</v>
      </c>
      <c r="E56" s="29">
        <v>100000</v>
      </c>
      <c r="F56" s="58">
        <f t="shared" si="16"/>
        <v>9500000</v>
      </c>
      <c r="G56" s="53"/>
      <c r="H56" s="60">
        <f t="shared" si="17"/>
        <v>9500000</v>
      </c>
      <c r="I56" s="90"/>
      <c r="J56" s="63"/>
      <c r="K56" s="64"/>
      <c r="L56" s="63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</row>
    <row r="57" spans="1:29" ht="28.5" x14ac:dyDescent="0.25">
      <c r="A57" s="120" t="s">
        <v>99</v>
      </c>
      <c r="B57" s="115" t="s">
        <v>100</v>
      </c>
      <c r="C57" s="21" t="s">
        <v>101</v>
      </c>
      <c r="D57" s="121">
        <v>3515</v>
      </c>
      <c r="E57" s="29">
        <v>41000</v>
      </c>
      <c r="F57" s="58">
        <f t="shared" si="16"/>
        <v>144115000</v>
      </c>
      <c r="G57" s="53"/>
      <c r="H57" s="60"/>
      <c r="I57" s="90">
        <f>+F57</f>
        <v>144115000</v>
      </c>
      <c r="J57" s="63"/>
      <c r="K57" s="64"/>
      <c r="L57" s="63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</row>
    <row r="58" spans="1:29" x14ac:dyDescent="0.25">
      <c r="A58" s="120"/>
      <c r="B58" s="157"/>
      <c r="C58" s="123"/>
      <c r="D58" s="21"/>
      <c r="E58" s="124"/>
      <c r="F58" s="60"/>
      <c r="G58" s="59"/>
      <c r="H58" s="60"/>
      <c r="I58" s="90"/>
      <c r="J58" s="63"/>
      <c r="K58" s="64"/>
      <c r="L58" s="63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  <row r="59" spans="1:29" ht="15" x14ac:dyDescent="0.25">
      <c r="A59" s="125" t="s">
        <v>22</v>
      </c>
      <c r="B59" s="36"/>
      <c r="C59" s="36"/>
      <c r="D59" s="36"/>
      <c r="E59" s="37"/>
      <c r="F59" s="138">
        <f>SUM(F37:F58)</f>
        <v>683420500</v>
      </c>
      <c r="G59" s="87"/>
      <c r="H59" s="138">
        <f>SUM(H37:H58)</f>
        <v>539305500</v>
      </c>
      <c r="I59" s="126">
        <f>SUM(I47:I58)</f>
        <v>144115000</v>
      </c>
      <c r="J59" s="42"/>
      <c r="K59" s="2"/>
      <c r="L59" s="4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127"/>
      <c r="B60" s="49"/>
      <c r="C60" s="128"/>
      <c r="D60" s="129"/>
      <c r="E60" s="130"/>
      <c r="F60" s="42"/>
      <c r="G60" s="53"/>
      <c r="H60" s="42"/>
      <c r="I60" s="139"/>
      <c r="J60" s="42"/>
      <c r="K60" s="2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" x14ac:dyDescent="0.25">
      <c r="A61" s="125" t="s">
        <v>23</v>
      </c>
      <c r="B61" s="36"/>
      <c r="C61" s="36"/>
      <c r="D61" s="36"/>
      <c r="E61" s="37"/>
      <c r="F61" s="138">
        <f>+F18+F35+F59</f>
        <v>1150010500</v>
      </c>
      <c r="G61" s="131"/>
      <c r="H61" s="138">
        <f>+H18+H35+H59</f>
        <v>1005895500</v>
      </c>
      <c r="I61" s="126">
        <f>+I18+I35+I59</f>
        <v>144115000</v>
      </c>
      <c r="J61" s="42"/>
      <c r="K61" s="2"/>
      <c r="L61" s="4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9"/>
      <c r="B62" s="2"/>
      <c r="C62" s="40"/>
      <c r="D62" s="2"/>
      <c r="E62" s="41"/>
      <c r="F62" s="42"/>
      <c r="G62" s="42"/>
      <c r="H62" s="42"/>
      <c r="I62" s="14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" x14ac:dyDescent="0.25">
      <c r="A63" s="125" t="s">
        <v>24</v>
      </c>
      <c r="B63" s="36"/>
      <c r="C63" s="36"/>
      <c r="D63" s="36"/>
      <c r="E63" s="37"/>
      <c r="F63" s="138">
        <v>297421293</v>
      </c>
      <c r="G63" s="131"/>
      <c r="H63" s="138">
        <v>297421293</v>
      </c>
      <c r="I63" s="1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9"/>
      <c r="B64" s="2"/>
      <c r="C64" s="40"/>
      <c r="D64" s="2"/>
      <c r="E64" s="41"/>
      <c r="F64" s="42"/>
      <c r="G64" s="42"/>
      <c r="H64" s="42"/>
      <c r="I64" s="14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" x14ac:dyDescent="0.25">
      <c r="A65" s="125" t="s">
        <v>25</v>
      </c>
      <c r="B65" s="36"/>
      <c r="C65" s="36"/>
      <c r="D65" s="36"/>
      <c r="E65" s="37"/>
      <c r="F65" s="138">
        <f>+F61+F63</f>
        <v>1447431793</v>
      </c>
      <c r="G65" s="131"/>
      <c r="H65" s="138">
        <f>+H61+H63</f>
        <v>1303316793</v>
      </c>
      <c r="I65" s="126">
        <f>+I61+I63</f>
        <v>144115000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9"/>
      <c r="B66" s="2"/>
      <c r="C66" s="40"/>
      <c r="D66" s="2"/>
      <c r="E66" s="41"/>
      <c r="F66" s="42"/>
      <c r="G66" s="2"/>
      <c r="H66" s="2"/>
      <c r="I66" s="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132"/>
      <c r="B67" s="133"/>
      <c r="C67" s="134"/>
      <c r="D67" s="133"/>
      <c r="E67" s="135"/>
      <c r="F67" s="136"/>
      <c r="G67" s="133"/>
      <c r="H67" s="133"/>
      <c r="I67" s="13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40"/>
      <c r="D68" s="2"/>
      <c r="E68" s="41"/>
      <c r="F68" s="4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40"/>
      <c r="D69" s="2"/>
      <c r="E69" s="41"/>
      <c r="F69" s="42" t="s">
        <v>26</v>
      </c>
      <c r="G69" s="2"/>
      <c r="H69" s="15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40"/>
      <c r="D70" s="2"/>
      <c r="E70" s="41"/>
      <c r="F70" s="42"/>
      <c r="G70" s="2"/>
      <c r="H70" s="4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40"/>
      <c r="D71" s="2"/>
      <c r="E71" s="41"/>
      <c r="F71" s="4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40"/>
      <c r="D72" s="2"/>
      <c r="E72" s="41"/>
      <c r="F72" s="4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40"/>
      <c r="D73" s="2"/>
      <c r="E73" s="41"/>
      <c r="F73" s="4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40"/>
      <c r="D74" s="2"/>
      <c r="E74" s="41"/>
      <c r="F74" s="4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40"/>
      <c r="D75" s="2"/>
      <c r="E75" s="41"/>
      <c r="F75" s="4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40"/>
      <c r="D76" s="2"/>
      <c r="E76" s="41"/>
      <c r="F76" s="4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40"/>
      <c r="D77" s="2"/>
      <c r="E77" s="41"/>
      <c r="F77" s="4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40"/>
      <c r="D78" s="2"/>
      <c r="E78" s="41"/>
      <c r="F78" s="4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40"/>
      <c r="D79" s="2"/>
      <c r="E79" s="41"/>
      <c r="F79" s="4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40"/>
      <c r="D80" s="2"/>
      <c r="E80" s="41"/>
      <c r="F80" s="4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40"/>
      <c r="D81" s="2"/>
      <c r="E81" s="41"/>
      <c r="F81" s="4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40"/>
      <c r="D82" s="2"/>
      <c r="E82" s="41"/>
      <c r="F82" s="4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40"/>
      <c r="D83" s="2"/>
      <c r="E83" s="41"/>
      <c r="F83" s="4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40"/>
      <c r="D84" s="2"/>
      <c r="E84" s="41"/>
      <c r="F84" s="4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40"/>
      <c r="D85" s="2"/>
      <c r="E85" s="41"/>
      <c r="F85" s="4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40"/>
      <c r="D86" s="2"/>
      <c r="E86" s="41"/>
      <c r="F86" s="4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40"/>
      <c r="D87" s="2"/>
      <c r="E87" s="41"/>
      <c r="F87" s="4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40"/>
      <c r="D88" s="2"/>
      <c r="E88" s="41"/>
      <c r="F88" s="4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40"/>
      <c r="D89" s="2"/>
      <c r="E89" s="41"/>
      <c r="F89" s="4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40"/>
      <c r="D90" s="2"/>
      <c r="E90" s="41"/>
      <c r="F90" s="4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40"/>
      <c r="D91" s="2"/>
      <c r="E91" s="41"/>
      <c r="F91" s="4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40"/>
      <c r="D92" s="2"/>
      <c r="E92" s="41"/>
      <c r="F92" s="4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40"/>
      <c r="D93" s="2"/>
      <c r="E93" s="41"/>
      <c r="F93" s="4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40"/>
      <c r="D94" s="2"/>
      <c r="E94" s="41"/>
      <c r="F94" s="4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40"/>
      <c r="D95" s="2"/>
      <c r="E95" s="41"/>
      <c r="F95" s="4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</sheetData>
  <mergeCells count="20">
    <mergeCell ref="J8:T8"/>
    <mergeCell ref="U8:AC8"/>
    <mergeCell ref="A36:I36"/>
    <mergeCell ref="A35:E35"/>
    <mergeCell ref="C1:H1"/>
    <mergeCell ref="C2:H2"/>
    <mergeCell ref="A18:E18"/>
    <mergeCell ref="A4:B4"/>
    <mergeCell ref="C4:I4"/>
    <mergeCell ref="A1:B2"/>
    <mergeCell ref="I1:I2"/>
    <mergeCell ref="A19:I19"/>
    <mergeCell ref="A6:B6"/>
    <mergeCell ref="A7:I7"/>
    <mergeCell ref="A8:I8"/>
    <mergeCell ref="A65:E65"/>
    <mergeCell ref="A59:E59"/>
    <mergeCell ref="A60:B60"/>
    <mergeCell ref="A61:E61"/>
    <mergeCell ref="A63:E63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37:D38 D40:D46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user</cp:lastModifiedBy>
  <cp:revision/>
  <dcterms:created xsi:type="dcterms:W3CDTF">2020-09-02T19:51:25Z</dcterms:created>
  <dcterms:modified xsi:type="dcterms:W3CDTF">2021-04-10T03:08:56Z</dcterms:modified>
  <cp:category/>
  <cp:contentStatus/>
</cp:coreProperties>
</file>