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Zona_Comun\658 - P.A. AULAS INTERACTIVAS\06 - CONTRATACION\SOLICITUD ABIERTA MAY 2022\"/>
    </mc:Choice>
  </mc:AlternateContent>
  <xr:revisionPtr revIDLastSave="0" documentId="14_{49A5DE27-7377-47A8-9F1A-8D43E4ACA5A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OLICITUD ABIERTA MAY 2022" sheetId="1" r:id="rId1"/>
    <sheet name="Perfil Riesgo" sheetId="2" r:id="rId2"/>
    <sheet name="Perfil Riesgo Internos" sheetId="3" state="hidden" r:id="rId3"/>
  </sheets>
  <definedNames>
    <definedName name="_xlnm._FilterDatabase" localSheetId="0" hidden="1">'SOLICITUD ABIERTA MAY 2022'!$A$4:$AC$11</definedName>
    <definedName name="_xlnm.Print_Area" localSheetId="0">'SOLICITUD ABIERTA MAY 2022'!$B$1:$W$33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L12" i="1" s="1"/>
  <c r="R12" i="1"/>
  <c r="S12" i="1" s="1"/>
  <c r="K11" i="1"/>
  <c r="L11" i="1" s="1"/>
  <c r="R11" i="1"/>
  <c r="S11" i="1" s="1"/>
  <c r="R10" i="1" l="1"/>
  <c r="S10" i="1" s="1"/>
  <c r="K10" i="1"/>
  <c r="L10" i="1" s="1"/>
  <c r="R9" i="1" l="1"/>
  <c r="R7" i="1"/>
  <c r="R6" i="1"/>
  <c r="R5" i="1"/>
  <c r="K9" i="1"/>
  <c r="K8" i="1"/>
  <c r="K7" i="1"/>
  <c r="K6" i="1"/>
  <c r="K5" i="1"/>
  <c r="S9" i="1" l="1"/>
  <c r="L9" i="1"/>
  <c r="R8" i="1"/>
  <c r="S8" i="1" s="1"/>
  <c r="L8" i="1"/>
  <c r="S6" i="1"/>
  <c r="L6" i="1"/>
  <c r="S5" i="1"/>
  <c r="L5" i="1"/>
  <c r="N22" i="3" l="1"/>
  <c r="N21" i="3"/>
  <c r="N20" i="3"/>
  <c r="N19" i="3"/>
  <c r="N8" i="3"/>
  <c r="N7" i="3"/>
  <c r="N6" i="3"/>
  <c r="N5" i="3"/>
  <c r="N23" i="3" l="1"/>
  <c r="O22" i="3" s="1"/>
  <c r="O20" i="3"/>
  <c r="N9" i="3"/>
  <c r="O5" i="3" s="1"/>
  <c r="N22" i="2"/>
  <c r="N21" i="2"/>
  <c r="N20" i="2"/>
  <c r="N19" i="2"/>
  <c r="N8" i="2"/>
  <c r="N7" i="2"/>
  <c r="N6" i="2"/>
  <c r="N5" i="2"/>
  <c r="O21" i="3" l="1"/>
  <c r="O19" i="3"/>
  <c r="O23" i="3" s="1"/>
  <c r="O7" i="3"/>
  <c r="O8" i="3"/>
  <c r="O6" i="3"/>
  <c r="N23" i="2"/>
  <c r="O22" i="2" s="1"/>
  <c r="L7" i="1"/>
  <c r="S7" i="1"/>
  <c r="O9" i="3" l="1"/>
  <c r="O19" i="2"/>
  <c r="O21" i="2"/>
  <c r="O20" i="2"/>
  <c r="N9" i="2"/>
  <c r="O23" i="2" l="1"/>
  <c r="O6" i="2"/>
  <c r="O5" i="2"/>
  <c r="O7" i="2"/>
  <c r="O8" i="2"/>
  <c r="O9" i="2" l="1"/>
</calcChain>
</file>

<file path=xl/sharedStrings.xml><?xml version="1.0" encoding="utf-8"?>
<sst xmlns="http://schemas.openxmlformats.org/spreadsheetml/2006/main" count="233" uniqueCount="115">
  <si>
    <t>Si</t>
  </si>
  <si>
    <t>Reducir el Riesgo</t>
  </si>
  <si>
    <t>Operacional</t>
  </si>
  <si>
    <t xml:space="preserve">Ejecución </t>
  </si>
  <si>
    <t>Externo</t>
  </si>
  <si>
    <t xml:space="preserve">Especifico </t>
  </si>
  <si>
    <t>Permanente</t>
  </si>
  <si>
    <t>Evitar el Riesgo</t>
  </si>
  <si>
    <t>No aceptacion de servicios adicionales en caso de requerirlo para la ejecucion eficaz del contrato</t>
  </si>
  <si>
    <t>Perdida de informacion/archivos de los sistemas tecnologicos utilizados por el contratista  para la administracion de la operación,</t>
  </si>
  <si>
    <t xml:space="preserve">Operacional </t>
  </si>
  <si>
    <t>Consorcio</t>
  </si>
  <si>
    <t xml:space="preserve">Contratación </t>
  </si>
  <si>
    <t>Recibir dinero u otra utilidad o
promesa directa o indirectamente
en cualquiera de las etapas del
proceso de selección</t>
  </si>
  <si>
    <t>General</t>
  </si>
  <si>
    <t>Riesgo Alto</t>
  </si>
  <si>
    <t>Periodicidad ¿Cuándo?</t>
  </si>
  <si>
    <t>Cómo se realiza el monitoreo?</t>
  </si>
  <si>
    <t>Persona responsable por implementar el tratamiento</t>
  </si>
  <si>
    <t>Afecta la ejecución del contrato?</t>
  </si>
  <si>
    <t xml:space="preserve">Categoría </t>
  </si>
  <si>
    <t xml:space="preserve">Valoración del riesgo </t>
  </si>
  <si>
    <t xml:space="preserve">Impacto </t>
  </si>
  <si>
    <t xml:space="preserve">Probabilidad </t>
  </si>
  <si>
    <t>Control</t>
  </si>
  <si>
    <t>Tratamiento del riesgo</t>
  </si>
  <si>
    <t>¿A quién se le asignan?</t>
  </si>
  <si>
    <t xml:space="preserve"> Consecuencias
de la ocurrencia
del evento</t>
  </si>
  <si>
    <t>Tipo</t>
  </si>
  <si>
    <t>Etapa</t>
  </si>
  <si>
    <t>Fuente</t>
  </si>
  <si>
    <t>Clase</t>
  </si>
  <si>
    <t>N°</t>
  </si>
  <si>
    <t>Monitoreo y Revisión</t>
  </si>
  <si>
    <t>Plan de Acción</t>
  </si>
  <si>
    <t>Impacto después</t>
  </si>
  <si>
    <t xml:space="preserve">Tratamiento / Control </t>
  </si>
  <si>
    <t xml:space="preserve">Riesgo antes de control </t>
  </si>
  <si>
    <t>NIVEL INHERENTE</t>
  </si>
  <si>
    <t># DE RIESGOS</t>
  </si>
  <si>
    <t>PARTICIPACIÓN</t>
  </si>
  <si>
    <t>Matriz Inherente</t>
  </si>
  <si>
    <t>Moderado</t>
  </si>
  <si>
    <t>Probabilidad</t>
  </si>
  <si>
    <t>TOTAL</t>
  </si>
  <si>
    <t>Impacto</t>
  </si>
  <si>
    <t>Matriz Residual</t>
  </si>
  <si>
    <t>NIVEL RESIDUAL</t>
  </si>
  <si>
    <r>
      <t>Muy baja</t>
    </r>
    <r>
      <rPr>
        <sz val="11"/>
        <color theme="1"/>
        <rFont val="Calibri"/>
        <family val="2"/>
        <scheme val="minor"/>
      </rPr>
      <t xml:space="preserve"> (raro)</t>
    </r>
  </si>
  <si>
    <r>
      <t xml:space="preserve">baja </t>
    </r>
    <r>
      <rPr>
        <sz val="11"/>
        <color theme="1"/>
        <rFont val="Calibri"/>
        <family val="2"/>
        <scheme val="minor"/>
      </rPr>
      <t>(Improbable)</t>
    </r>
  </si>
  <si>
    <r>
      <t xml:space="preserve">media </t>
    </r>
    <r>
      <rPr>
        <sz val="11"/>
        <color theme="1"/>
        <rFont val="Calibri"/>
        <family val="2"/>
        <scheme val="minor"/>
      </rPr>
      <t>(Posible)</t>
    </r>
  </si>
  <si>
    <r>
      <t>Alta</t>
    </r>
    <r>
      <rPr>
        <sz val="11"/>
        <color theme="1"/>
        <rFont val="Calibri"/>
        <family val="2"/>
        <scheme val="minor"/>
      </rPr>
      <t xml:space="preserve"> (Probable)</t>
    </r>
  </si>
  <si>
    <r>
      <t>Muy alta</t>
    </r>
    <r>
      <rPr>
        <sz val="11"/>
        <color theme="1"/>
        <rFont val="Calibri"/>
        <family val="2"/>
        <scheme val="minor"/>
      </rPr>
      <t xml:space="preserve"> (Casi Cierto)</t>
    </r>
  </si>
  <si>
    <r>
      <t xml:space="preserve">Leve </t>
    </r>
    <r>
      <rPr>
        <sz val="11"/>
        <color theme="1"/>
        <rFont val="Calibri"/>
        <family val="2"/>
        <scheme val="minor"/>
      </rPr>
      <t>(Insignificante)</t>
    </r>
  </si>
  <si>
    <r>
      <t xml:space="preserve">Inferior </t>
    </r>
    <r>
      <rPr>
        <sz val="11"/>
        <color theme="1"/>
        <rFont val="Calibri"/>
        <family val="2"/>
        <scheme val="minor"/>
      </rPr>
      <t>(Menor)</t>
    </r>
  </si>
  <si>
    <r>
      <t xml:space="preserve">Superior </t>
    </r>
    <r>
      <rPr>
        <sz val="11"/>
        <color theme="1"/>
        <rFont val="Calibri"/>
        <family val="2"/>
        <scheme val="minor"/>
      </rPr>
      <t>(Mayor)</t>
    </r>
  </si>
  <si>
    <r>
      <t xml:space="preserve">Extremo </t>
    </r>
    <r>
      <rPr>
        <sz val="11"/>
        <color theme="1"/>
        <rFont val="Calibri"/>
        <family val="2"/>
        <scheme val="minor"/>
      </rPr>
      <t>(Catastrofico)</t>
    </r>
  </si>
  <si>
    <t>Riesgo Bajo</t>
  </si>
  <si>
    <t>Riesgo Medio</t>
  </si>
  <si>
    <t>Riesgo Extremo</t>
  </si>
  <si>
    <t>No aceptacion de contratacion por el corto tiempo de ejecucion del contrato de fiducia mercantil   331 2017 / que actualmente esta prevista hasta el  Nov 2018</t>
  </si>
  <si>
    <t>Limitación en la elaboración de las actividades por problemas de acceso, restricciones por seguridad y factores logísticos en los ERON</t>
  </si>
  <si>
    <t>Periodos cortos para el desarrollo de las actividades propias de la invitación /Reprocesos</t>
  </si>
  <si>
    <t>Errores cometidos por el oferente en la presentación de la oferta/ Reprocesos altos</t>
  </si>
  <si>
    <t>Incumplimiento de la ejecucion del servicio dentro de los plazos pactados en el contrato/ afectacion obligaciones contractuales</t>
  </si>
  <si>
    <t>Descripcion del Perfil Riesgos Extremos y Altos</t>
  </si>
  <si>
    <t>Responsables</t>
  </si>
  <si>
    <t>Interno/Consorcio/Uspec</t>
  </si>
  <si>
    <t>Interno/Consorcio/Uspec/Fiduciarias</t>
  </si>
  <si>
    <t>Contratista/Externo</t>
  </si>
  <si>
    <t xml:space="preserve"> imcumplimiento/demoras en la presentacion de garantias requeridas en los documentos del proceso de contratación </t>
  </si>
  <si>
    <t>Reprocesos  y/o atrasos en la contratación</t>
  </si>
  <si>
    <t>No</t>
  </si>
  <si>
    <t>CONTRATISTA</t>
  </si>
  <si>
    <t>Supervision del Contrato</t>
  </si>
  <si>
    <t>Se realiza seguimiento constante al contratista</t>
  </si>
  <si>
    <t>Auditorias Internas  realilzadas por Fiduciaria la Previsora, Entes de Control Externos</t>
  </si>
  <si>
    <t>Mensual</t>
  </si>
  <si>
    <t xml:space="preserve">Elaboro: Julieth Rubio- Profesional  Riesgos </t>
  </si>
  <si>
    <t>SI</t>
  </si>
  <si>
    <r>
      <rPr>
        <sz val="11"/>
        <rFont val="Arial Narrow"/>
        <family val="2"/>
      </rPr>
      <t>No ejecución del contrato por falta de capacidad financiera del oferente</t>
    </r>
  </si>
  <si>
    <t>Selección</t>
  </si>
  <si>
    <t>Supervisión mensual</t>
  </si>
  <si>
    <t>Incumplimiento o suspensión del contrato</t>
  </si>
  <si>
    <t>Ampliación del plazo de ejecución y adición del contrato</t>
  </si>
  <si>
    <t>modificación del contrato</t>
  </si>
  <si>
    <t>Generación de información errada</t>
  </si>
  <si>
    <t>Descripción del riesgo</t>
  </si>
  <si>
    <t>DESARROLLAR, IMPLEMENTAR Y MONITOREAR SOLUCIONES EDUCATIVAS INNOVADORAS INTEGRALES Y SOSTENIBLES INDICADAS EN EL ALCANCE CONTRACTUAL, PARA EL USO Y APROPIACIÓN PEDAGÓGICA DEL PROYECTO PILOTO "EDUCACIÓN SOLAR INTERACTIVA" EN EL ÁREA DE INFLUENCIA DEL GRUPO ENERGÍA BOGOTÁ Y SUS FILIALES.</t>
  </si>
  <si>
    <t>El Contratista al que se le adjudicó el contrato, no firme el contrato</t>
  </si>
  <si>
    <t>Desde la presentación de la oferta  se le exige al contratista una póliza de garantia de seriedad de la oferta</t>
  </si>
  <si>
    <t>FIDUPREVISORA/ GEB</t>
  </si>
  <si>
    <t>Se deberá garatizar desde el inicio del proceso la vigencia de la póliza y su pago  de garantía de seriedad de la oferta /Sosporte de documentos firmados</t>
  </si>
  <si>
    <t>Demoras/retrasos en el proceso de contratación y/o en la remisión de documentos contractuales</t>
  </si>
  <si>
    <t xml:space="preserve">Desde la publicacin del acta de selección se notifica al adjudicatario los documentos necesarios para la firma del contrato y los soportes correspondientes (ej.  Garantías).  </t>
  </si>
  <si>
    <t>Fraude Interno y/o externo. Extracción de recursos de manera ilegitima. Pérdida de confianza. Selección de un contratista que no cumpla con las condiciones requeridas para la adjudicación y ejecución del contrato.</t>
  </si>
  <si>
    <t>Interno / Externo</t>
  </si>
  <si>
    <t xml:space="preserve">Aplicar estrategias de Códigos de Ética, estatutos anticorrupción y principios de Código de Buen Gobierno, Polizas, audirorías internas y externas realizadas a Fiduprevisora S.A., GEB y el Contratista. 
</t>
  </si>
  <si>
    <t>Semestral</t>
  </si>
  <si>
    <t>Presentación de propuestas con precios artificialmente bajos</t>
  </si>
  <si>
    <t>FIDUPREVISORA/GEB/ CONTRATISTA</t>
  </si>
  <si>
    <t>FIDUPREVISORA/ GEB / CONTRATISTA</t>
  </si>
  <si>
    <t xml:space="preserve">Verificar la solidez de la oferta económica frente a los resultados del estudio de mercado.
Realizar seguimiento a la ejecución financiera del contrato.  </t>
  </si>
  <si>
    <t>Estudio de las ofertas
Revisión periódica al informe de de ejecución financiera del contratista</t>
  </si>
  <si>
    <t>Estudio de Mercado/ Mensual</t>
  </si>
  <si>
    <t>Pérdidas Económicas por costos adicionales generados en operación</t>
  </si>
  <si>
    <t>Situaciones Económicas a nivel global que afecta la oferta y la demanda</t>
  </si>
  <si>
    <t>Cumplimiento estricto de las cantidades y calidades de lo solicitado por el contratante y seguimiento a las condiciones financieras del contrato.</t>
  </si>
  <si>
    <t>CONTRATISTA/IGEB</t>
  </si>
  <si>
    <t>Incumplimiento de las obligaciones pactadas contractualmente</t>
  </si>
  <si>
    <t>Supervisión Técnica, Asistencial, Administrativa,, Jurídica, Contable y Financiera permanente.</t>
  </si>
  <si>
    <t>GEB/ CONTRATISTA</t>
  </si>
  <si>
    <t xml:space="preserve">Planeación de las actividades a desarrollar, mediante cronograma y seguimiento permanente. </t>
  </si>
  <si>
    <t>Ejecución inadecuada del contrato que puede llevar a sobrecostos del mismo, incidentes de orden legal entre las partes, sanciones o investigaciones por parte de los entes de control</t>
  </si>
  <si>
    <t xml:space="preserve">Seguimiento permanente a todas las actividades, obligaciones y condiciones del contrato, por parte de la supervisión.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</si>
</sst>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0"/>
      <name val="Calibri"/>
      <family val="2"/>
    </font>
    <font>
      <sz val="1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9" fontId="1" fillId="0" borderId="1" xfId="1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5" borderId="1" xfId="0" applyFill="1" applyBorder="1"/>
    <xf numFmtId="0" fontId="0" fillId="0" borderId="0" xfId="0" applyBorder="1"/>
    <xf numFmtId="0" fontId="0" fillId="3" borderId="1" xfId="0" applyFill="1" applyBorder="1"/>
    <xf numFmtId="0" fontId="4" fillId="0" borderId="0" xfId="0" applyFont="1" applyBorder="1" applyAlignment="1">
      <alignment horizontal="center"/>
    </xf>
    <xf numFmtId="0" fontId="0" fillId="7" borderId="1" xfId="0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horizontal="center"/>
    </xf>
    <xf numFmtId="9" fontId="3" fillId="6" borderId="1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9" fontId="1" fillId="0" borderId="1" xfId="1" applyFont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12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4" fillId="0" borderId="0" xfId="0" applyFont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49" fontId="7" fillId="9" borderId="1" xfId="0" applyNumberFormat="1" applyFont="1" applyFill="1" applyBorder="1" applyAlignment="1">
      <alignment horizontal="center" vertical="center" wrapText="1"/>
    </xf>
    <xf numFmtId="49" fontId="7" fillId="9" borderId="1" xfId="0" applyNumberFormat="1" applyFont="1" applyFill="1" applyBorder="1" applyAlignment="1">
      <alignment horizontal="center" vertical="center" textRotation="90" wrapText="1"/>
    </xf>
    <xf numFmtId="0" fontId="0" fillId="13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49" fontId="2" fillId="1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49" fontId="2" fillId="11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textRotation="9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3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</cellXfs>
  <cellStyles count="2">
    <cellStyle name="Normal" xfId="0" builtinId="0"/>
    <cellStyle name="Porcentaje 2" xfId="1" xr:uid="{00000000-0005-0000-0000-000001000000}"/>
  </cellStyles>
  <dxfs count="28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00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750291</xdr:colOff>
      <xdr:row>21</xdr:row>
      <xdr:rowOff>157018</xdr:rowOff>
    </xdr:from>
    <xdr:ext cx="7942289" cy="30480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6291" y="21762893"/>
          <a:ext cx="7942289" cy="3048000"/>
        </a:xfrm>
        <a:prstGeom prst="rect">
          <a:avLst/>
        </a:prstGeom>
      </xdr:spPr>
    </xdr:pic>
    <xdr:clientData/>
  </xdr:oneCellAnchor>
  <xdr:oneCellAnchor>
    <xdr:from>
      <xdr:col>14</xdr:col>
      <xdr:colOff>718416</xdr:colOff>
      <xdr:row>22</xdr:row>
      <xdr:rowOff>31749</xdr:rowOff>
    </xdr:from>
    <xdr:ext cx="7420489" cy="427037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5666" y="21828124"/>
          <a:ext cx="7420489" cy="4270376"/>
        </a:xfrm>
        <a:prstGeom prst="rect">
          <a:avLst/>
        </a:prstGeom>
      </xdr:spPr>
    </xdr:pic>
    <xdr:clientData/>
  </xdr:oneCellAnchor>
  <xdr:oneCellAnchor>
    <xdr:from>
      <xdr:col>1</xdr:col>
      <xdr:colOff>109354</xdr:colOff>
      <xdr:row>21</xdr:row>
      <xdr:rowOff>118341</xdr:rowOff>
    </xdr:from>
    <xdr:ext cx="3982045" cy="314960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604" y="21724216"/>
          <a:ext cx="3982045" cy="3149600"/>
        </a:xfrm>
        <a:prstGeom prst="rect">
          <a:avLst/>
        </a:prstGeom>
      </xdr:spPr>
    </xdr:pic>
    <xdr:clientData/>
  </xdr:oneCellAnchor>
  <xdr:oneCellAnchor>
    <xdr:from>
      <xdr:col>5</xdr:col>
      <xdr:colOff>1342162</xdr:colOff>
      <xdr:row>21</xdr:row>
      <xdr:rowOff>100445</xdr:rowOff>
    </xdr:from>
    <xdr:ext cx="3559751" cy="30480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6912" y="21706320"/>
          <a:ext cx="3559751" cy="304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8"/>
  <sheetViews>
    <sheetView topLeftCell="K1" zoomScale="60" zoomScaleNormal="60" zoomScaleSheetLayoutView="70" zoomScalePageLayoutView="10" workbookViewId="0">
      <pane ySplit="4" topLeftCell="A26" activePane="bottomLeft" state="frozen"/>
      <selection activeCell="F1" sqref="F1"/>
      <selection pane="bottomLeft" activeCell="F5" sqref="F5"/>
    </sheetView>
  </sheetViews>
  <sheetFormatPr baseColWidth="10" defaultColWidth="10.85546875" defaultRowHeight="15" x14ac:dyDescent="0.25"/>
  <cols>
    <col min="1" max="1" width="3.28515625" style="2" customWidth="1"/>
    <col min="2" max="2" width="10.85546875" style="3"/>
    <col min="3" max="3" width="14.42578125" style="3" customWidth="1"/>
    <col min="4" max="4" width="10.85546875" style="3"/>
    <col min="5" max="5" width="16" style="3" customWidth="1"/>
    <col min="6" max="6" width="24.5703125" style="3" customWidth="1"/>
    <col min="7" max="7" width="49.28515625" style="3" customWidth="1"/>
    <col min="8" max="8" width="42" style="3" customWidth="1"/>
    <col min="9" max="9" width="10.85546875" style="3"/>
    <col min="10" max="10" width="13.28515625" style="3" customWidth="1"/>
    <col min="11" max="11" width="10.85546875" style="3"/>
    <col min="12" max="12" width="14.42578125" style="3" customWidth="1"/>
    <col min="13" max="13" width="22" style="3" customWidth="1"/>
    <col min="14" max="14" width="21" style="3" bestFit="1" customWidth="1"/>
    <col min="15" max="15" width="47.28515625" style="1" customWidth="1"/>
    <col min="16" max="17" width="10.85546875" style="3" customWidth="1"/>
    <col min="18" max="19" width="10.85546875" style="1" customWidth="1"/>
    <col min="20" max="20" width="16.85546875" style="3" customWidth="1"/>
    <col min="21" max="21" width="26.28515625" style="3" customWidth="1"/>
    <col min="22" max="22" width="27" style="3" customWidth="1"/>
    <col min="23" max="23" width="21.140625" style="3" customWidth="1"/>
    <col min="24" max="29" width="10.85546875" style="2"/>
    <col min="30" max="16384" width="10.85546875" style="1"/>
  </cols>
  <sheetData>
    <row r="1" spans="1:29" ht="66.75" customHeight="1" x14ac:dyDescent="0.25">
      <c r="B1" s="51" t="s">
        <v>88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9" s="10" customFormat="1" ht="53.25" customHeight="1" x14ac:dyDescent="0.25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9" ht="24.75" customHeight="1" x14ac:dyDescent="0.25">
      <c r="B3" s="53"/>
      <c r="C3" s="53"/>
      <c r="D3" s="53"/>
      <c r="E3" s="53"/>
      <c r="F3" s="53"/>
      <c r="G3" s="53"/>
      <c r="H3" s="54"/>
      <c r="I3" s="55" t="s">
        <v>37</v>
      </c>
      <c r="J3" s="55"/>
      <c r="K3" s="55"/>
      <c r="L3" s="55"/>
      <c r="M3" s="55"/>
      <c r="N3" s="56" t="s">
        <v>36</v>
      </c>
      <c r="O3" s="56"/>
      <c r="P3" s="52" t="s">
        <v>35</v>
      </c>
      <c r="Q3" s="52"/>
      <c r="R3" s="52"/>
      <c r="S3" s="52"/>
      <c r="T3" s="55" t="s">
        <v>34</v>
      </c>
      <c r="U3" s="55"/>
      <c r="V3" s="52" t="s">
        <v>33</v>
      </c>
      <c r="W3" s="52"/>
    </row>
    <row r="4" spans="1:29" s="3" customFormat="1" ht="99" customHeight="1" x14ac:dyDescent="0.25">
      <c r="A4" s="4"/>
      <c r="B4" s="45" t="s">
        <v>32</v>
      </c>
      <c r="C4" s="45" t="s">
        <v>31</v>
      </c>
      <c r="D4" s="45" t="s">
        <v>30</v>
      </c>
      <c r="E4" s="45" t="s">
        <v>29</v>
      </c>
      <c r="F4" s="45" t="s">
        <v>28</v>
      </c>
      <c r="G4" s="45" t="s">
        <v>87</v>
      </c>
      <c r="H4" s="45" t="s">
        <v>27</v>
      </c>
      <c r="I4" s="46" t="s">
        <v>23</v>
      </c>
      <c r="J4" s="46" t="s">
        <v>22</v>
      </c>
      <c r="K4" s="46" t="s">
        <v>21</v>
      </c>
      <c r="L4" s="46" t="s">
        <v>20</v>
      </c>
      <c r="M4" s="45" t="s">
        <v>26</v>
      </c>
      <c r="N4" s="45" t="s">
        <v>25</v>
      </c>
      <c r="O4" s="45" t="s">
        <v>24</v>
      </c>
      <c r="P4" s="46" t="s">
        <v>23</v>
      </c>
      <c r="Q4" s="46" t="s">
        <v>22</v>
      </c>
      <c r="R4" s="46" t="s">
        <v>21</v>
      </c>
      <c r="S4" s="46" t="s">
        <v>20</v>
      </c>
      <c r="T4" s="45" t="s">
        <v>19</v>
      </c>
      <c r="U4" s="45" t="s">
        <v>18</v>
      </c>
      <c r="V4" s="45" t="s">
        <v>17</v>
      </c>
      <c r="W4" s="45" t="s">
        <v>16</v>
      </c>
      <c r="X4" s="4"/>
      <c r="Y4" s="4"/>
      <c r="Z4" s="4"/>
      <c r="AA4" s="4"/>
      <c r="AB4" s="4"/>
      <c r="AC4" s="4"/>
    </row>
    <row r="5" spans="1:29" s="2" customFormat="1" ht="132" customHeight="1" x14ac:dyDescent="0.25">
      <c r="B5" s="7">
        <v>1</v>
      </c>
      <c r="C5" s="7" t="s">
        <v>5</v>
      </c>
      <c r="D5" s="7" t="s">
        <v>4</v>
      </c>
      <c r="E5" s="47" t="s">
        <v>12</v>
      </c>
      <c r="F5" s="7" t="s">
        <v>10</v>
      </c>
      <c r="G5" s="7" t="s">
        <v>89</v>
      </c>
      <c r="H5" s="7" t="s">
        <v>71</v>
      </c>
      <c r="I5" s="7">
        <v>1</v>
      </c>
      <c r="J5" s="7">
        <v>3</v>
      </c>
      <c r="K5" s="7">
        <f t="shared" ref="K5:K10" si="0">I5+J5</f>
        <v>4</v>
      </c>
      <c r="L5" s="7" t="str">
        <f t="shared" ref="L5:L10" si="1">IF(K5&gt;=8,"Riesgo Extremo",IF(6=K5,"Riesgo Alto",IF(7=K5,"Riesgo Alto",IF(K5=5,"Riesgo Medio",IF(K5&lt;=4,"Riesgo Bajo")))))</f>
        <v>Riesgo Bajo</v>
      </c>
      <c r="M5" s="7" t="s">
        <v>73</v>
      </c>
      <c r="N5" s="7" t="s">
        <v>7</v>
      </c>
      <c r="O5" s="9" t="s">
        <v>90</v>
      </c>
      <c r="P5" s="7">
        <v>1</v>
      </c>
      <c r="Q5" s="7">
        <v>2</v>
      </c>
      <c r="R5" s="7">
        <f t="shared" ref="R5:R7" si="2">P5+Q5</f>
        <v>3</v>
      </c>
      <c r="S5" s="7" t="str">
        <f>IF(R5&gt;=8,"Riesgo Extremo",IF(6=R5,"Riesgo Alto",IF(7=R5,"Riesgo Alto",IF(R5=5,"Riesgo Medio",IF(R5&lt;=4,"Riesgo Bajo")))))</f>
        <v>Riesgo Bajo</v>
      </c>
      <c r="T5" s="7" t="s">
        <v>72</v>
      </c>
      <c r="U5" s="7" t="s">
        <v>91</v>
      </c>
      <c r="V5" s="7" t="s">
        <v>92</v>
      </c>
      <c r="W5" s="7" t="s">
        <v>6</v>
      </c>
    </row>
    <row r="6" spans="1:29" s="2" customFormat="1" ht="174.75" customHeight="1" x14ac:dyDescent="0.25">
      <c r="B6" s="7">
        <v>2</v>
      </c>
      <c r="C6" s="7" t="s">
        <v>14</v>
      </c>
      <c r="D6" s="7" t="s">
        <v>4</v>
      </c>
      <c r="E6" s="47" t="s">
        <v>12</v>
      </c>
      <c r="F6" s="7" t="s">
        <v>10</v>
      </c>
      <c r="G6" s="7" t="s">
        <v>70</v>
      </c>
      <c r="H6" s="7" t="s">
        <v>93</v>
      </c>
      <c r="I6" s="7">
        <v>3</v>
      </c>
      <c r="J6" s="7">
        <v>2</v>
      </c>
      <c r="K6" s="7">
        <f t="shared" si="0"/>
        <v>5</v>
      </c>
      <c r="L6" s="7" t="str">
        <f t="shared" si="1"/>
        <v>Riesgo Medio</v>
      </c>
      <c r="M6" s="7" t="s">
        <v>73</v>
      </c>
      <c r="N6" s="7" t="s">
        <v>7</v>
      </c>
      <c r="O6" s="9" t="s">
        <v>94</v>
      </c>
      <c r="P6" s="7">
        <v>1</v>
      </c>
      <c r="Q6" s="7">
        <v>2</v>
      </c>
      <c r="R6" s="7">
        <f t="shared" si="2"/>
        <v>3</v>
      </c>
      <c r="S6" s="7" t="str">
        <f>IF(R6&gt;=8,"Riesgo Extremo",IF(6=R6,"Riesgo Alto",IF(7=R6,"Riesgo Alto",IF(R6=5,"Riesgo Medio",IF(R6&lt;=4,"Riesgo Bajo")))))</f>
        <v>Riesgo Bajo</v>
      </c>
      <c r="T6" s="7" t="s">
        <v>0</v>
      </c>
      <c r="U6" s="7" t="s">
        <v>91</v>
      </c>
      <c r="V6" s="7" t="s">
        <v>75</v>
      </c>
      <c r="W6" s="7" t="s">
        <v>6</v>
      </c>
    </row>
    <row r="7" spans="1:29" s="2" customFormat="1" ht="147" customHeight="1" x14ac:dyDescent="0.25">
      <c r="B7" s="7">
        <v>3</v>
      </c>
      <c r="C7" s="7" t="s">
        <v>14</v>
      </c>
      <c r="D7" s="7" t="s">
        <v>96</v>
      </c>
      <c r="E7" s="47" t="s">
        <v>12</v>
      </c>
      <c r="F7" s="7" t="s">
        <v>10</v>
      </c>
      <c r="G7" s="7" t="s">
        <v>13</v>
      </c>
      <c r="H7" s="7" t="s">
        <v>95</v>
      </c>
      <c r="I7" s="7">
        <v>1</v>
      </c>
      <c r="J7" s="7">
        <v>4</v>
      </c>
      <c r="K7" s="7">
        <f t="shared" si="0"/>
        <v>5</v>
      </c>
      <c r="L7" s="7" t="str">
        <f t="shared" si="1"/>
        <v>Riesgo Medio</v>
      </c>
      <c r="M7" s="7" t="s">
        <v>100</v>
      </c>
      <c r="N7" s="7" t="s">
        <v>7</v>
      </c>
      <c r="O7" s="44" t="s">
        <v>97</v>
      </c>
      <c r="P7" s="7">
        <v>1</v>
      </c>
      <c r="Q7" s="7">
        <v>3</v>
      </c>
      <c r="R7" s="7">
        <f t="shared" si="2"/>
        <v>4</v>
      </c>
      <c r="S7" s="7" t="str">
        <f t="shared" ref="S7:S10" si="3">IF(R7&gt;=8,"Riesgo Extremo",IF(6=R7,"Riesgo Alto",IF(7=R7,"Riesgo Alto",IF(R7=5,"Riesgo Medio",IF(R7&lt;=4,"Riesgo Bajo")))))</f>
        <v>Riesgo Bajo</v>
      </c>
      <c r="T7" s="7" t="s">
        <v>0</v>
      </c>
      <c r="U7" s="7" t="s">
        <v>91</v>
      </c>
      <c r="V7" s="7" t="s">
        <v>76</v>
      </c>
      <c r="W7" s="7" t="s">
        <v>98</v>
      </c>
    </row>
    <row r="8" spans="1:29" s="2" customFormat="1" ht="162.75" customHeight="1" x14ac:dyDescent="0.25">
      <c r="B8" s="7">
        <v>4</v>
      </c>
      <c r="C8" s="7" t="s">
        <v>5</v>
      </c>
      <c r="D8" s="7" t="s">
        <v>4</v>
      </c>
      <c r="E8" s="48" t="s">
        <v>81</v>
      </c>
      <c r="F8" s="7" t="s">
        <v>10</v>
      </c>
      <c r="G8" s="49" t="s">
        <v>99</v>
      </c>
      <c r="H8" s="7" t="s">
        <v>80</v>
      </c>
      <c r="I8" s="7">
        <v>1</v>
      </c>
      <c r="J8" s="7">
        <v>5</v>
      </c>
      <c r="K8" s="7">
        <f t="shared" si="0"/>
        <v>6</v>
      </c>
      <c r="L8" s="7" t="str">
        <f t="shared" si="1"/>
        <v>Riesgo Alto</v>
      </c>
      <c r="M8" s="7" t="s">
        <v>73</v>
      </c>
      <c r="N8" s="7" t="s">
        <v>1</v>
      </c>
      <c r="O8" s="9" t="s">
        <v>102</v>
      </c>
      <c r="P8" s="7">
        <v>1</v>
      </c>
      <c r="Q8" s="7">
        <v>1</v>
      </c>
      <c r="R8" s="7">
        <f t="shared" ref="R8" si="4">P8+Q8</f>
        <v>2</v>
      </c>
      <c r="S8" s="7" t="str">
        <f t="shared" si="3"/>
        <v>Riesgo Bajo</v>
      </c>
      <c r="T8" s="7" t="s">
        <v>0</v>
      </c>
      <c r="U8" s="7" t="s">
        <v>101</v>
      </c>
      <c r="V8" s="7" t="s">
        <v>103</v>
      </c>
      <c r="W8" s="7" t="s">
        <v>104</v>
      </c>
    </row>
    <row r="9" spans="1:29" s="2" customFormat="1" ht="162.75" customHeight="1" x14ac:dyDescent="0.25">
      <c r="B9" s="7">
        <v>5</v>
      </c>
      <c r="C9" s="7" t="s">
        <v>5</v>
      </c>
      <c r="D9" s="7" t="s">
        <v>4</v>
      </c>
      <c r="E9" s="48" t="s">
        <v>3</v>
      </c>
      <c r="F9" s="7" t="s">
        <v>10</v>
      </c>
      <c r="G9" s="7" t="s">
        <v>106</v>
      </c>
      <c r="H9" s="7" t="s">
        <v>105</v>
      </c>
      <c r="I9" s="7">
        <v>1</v>
      </c>
      <c r="J9" s="7">
        <v>4</v>
      </c>
      <c r="K9" s="7">
        <f t="shared" si="0"/>
        <v>5</v>
      </c>
      <c r="L9" s="7" t="str">
        <f t="shared" si="1"/>
        <v>Riesgo Medio</v>
      </c>
      <c r="M9" s="7" t="s">
        <v>73</v>
      </c>
      <c r="N9" s="7" t="s">
        <v>7</v>
      </c>
      <c r="O9" s="9" t="s">
        <v>107</v>
      </c>
      <c r="P9" s="7">
        <v>1</v>
      </c>
      <c r="Q9" s="7">
        <v>2</v>
      </c>
      <c r="R9" s="7">
        <f t="shared" ref="R9:R10" si="5">P9+Q9</f>
        <v>3</v>
      </c>
      <c r="S9" s="7" t="str">
        <f t="shared" si="3"/>
        <v>Riesgo Bajo</v>
      </c>
      <c r="T9" s="7" t="s">
        <v>72</v>
      </c>
      <c r="U9" s="7" t="s">
        <v>108</v>
      </c>
      <c r="V9" s="7" t="s">
        <v>82</v>
      </c>
      <c r="W9" s="7" t="s">
        <v>77</v>
      </c>
    </row>
    <row r="10" spans="1:29" s="2" customFormat="1" ht="147.75" customHeight="1" x14ac:dyDescent="0.25">
      <c r="B10" s="7">
        <v>7</v>
      </c>
      <c r="C10" s="6" t="s">
        <v>5</v>
      </c>
      <c r="D10" s="6" t="s">
        <v>4</v>
      </c>
      <c r="E10" s="48" t="s">
        <v>3</v>
      </c>
      <c r="F10" s="6" t="s">
        <v>2</v>
      </c>
      <c r="G10" s="6" t="s">
        <v>109</v>
      </c>
      <c r="H10" s="6" t="s">
        <v>83</v>
      </c>
      <c r="I10" s="6">
        <v>3</v>
      </c>
      <c r="J10" s="6">
        <v>2</v>
      </c>
      <c r="K10" s="6">
        <f t="shared" si="0"/>
        <v>5</v>
      </c>
      <c r="L10" s="7" t="str">
        <f t="shared" si="1"/>
        <v>Riesgo Medio</v>
      </c>
      <c r="M10" s="6" t="s">
        <v>73</v>
      </c>
      <c r="N10" s="7" t="s">
        <v>7</v>
      </c>
      <c r="O10" s="8" t="s">
        <v>110</v>
      </c>
      <c r="P10" s="6">
        <v>1</v>
      </c>
      <c r="Q10" s="6">
        <v>1</v>
      </c>
      <c r="R10" s="6">
        <f t="shared" si="5"/>
        <v>2</v>
      </c>
      <c r="S10" s="7" t="str">
        <f t="shared" si="3"/>
        <v>Riesgo Bajo</v>
      </c>
      <c r="T10" s="6" t="s">
        <v>79</v>
      </c>
      <c r="U10" s="7" t="s">
        <v>111</v>
      </c>
      <c r="V10" s="6" t="s">
        <v>74</v>
      </c>
      <c r="W10" s="6" t="s">
        <v>77</v>
      </c>
    </row>
    <row r="11" spans="1:29" s="5" customFormat="1" ht="136.5" customHeight="1" x14ac:dyDescent="0.25">
      <c r="B11" s="7">
        <v>9</v>
      </c>
      <c r="C11" s="6" t="s">
        <v>5</v>
      </c>
      <c r="D11" s="6" t="s">
        <v>4</v>
      </c>
      <c r="E11" s="48" t="s">
        <v>3</v>
      </c>
      <c r="F11" s="6" t="s">
        <v>2</v>
      </c>
      <c r="G11" s="6" t="s">
        <v>84</v>
      </c>
      <c r="H11" s="6" t="s">
        <v>85</v>
      </c>
      <c r="I11" s="6">
        <v>2</v>
      </c>
      <c r="J11" s="6">
        <v>3</v>
      </c>
      <c r="K11" s="6">
        <f t="shared" ref="K11" si="6">I11+J11</f>
        <v>5</v>
      </c>
      <c r="L11" s="7" t="str">
        <f t="shared" ref="L11" si="7">IF(K11&gt;=8,"Riesgo Extremo",IF(6=K11,"Riesgo Alto",IF(7=K11,"Riesgo Alto",IF(K11=5,"Riesgo Medio",IF(K11&lt;=4,"Riesgo Bajo")))))</f>
        <v>Riesgo Medio</v>
      </c>
      <c r="M11" s="6" t="s">
        <v>73</v>
      </c>
      <c r="N11" s="7" t="s">
        <v>1</v>
      </c>
      <c r="O11" s="8" t="s">
        <v>112</v>
      </c>
      <c r="P11" s="6">
        <v>2</v>
      </c>
      <c r="Q11" s="6">
        <v>2</v>
      </c>
      <c r="R11" s="6">
        <f t="shared" ref="R11" si="8">P11+Q11</f>
        <v>4</v>
      </c>
      <c r="S11" s="7" t="str">
        <f t="shared" ref="S11" si="9">IF(R11&gt;=8,"Riesgo Extremo",IF(6=R11,"Riesgo Alto",IF(7=R11,"Riesgo Alto",IF(R11=5,"Riesgo Medio",IF(R11&lt;=4,"Riesgo Bajo")))))</f>
        <v>Riesgo Bajo</v>
      </c>
      <c r="T11" s="6" t="s">
        <v>79</v>
      </c>
      <c r="U11" s="7" t="s">
        <v>111</v>
      </c>
      <c r="V11" s="6" t="s">
        <v>74</v>
      </c>
      <c r="W11" s="6" t="s">
        <v>77</v>
      </c>
    </row>
    <row r="12" spans="1:29" s="2" customFormat="1" ht="98.25" customHeight="1" x14ac:dyDescent="0.25">
      <c r="B12" s="7">
        <v>10</v>
      </c>
      <c r="C12" s="6" t="s">
        <v>5</v>
      </c>
      <c r="D12" s="6" t="s">
        <v>4</v>
      </c>
      <c r="E12" s="48" t="s">
        <v>3</v>
      </c>
      <c r="F12" s="6" t="s">
        <v>2</v>
      </c>
      <c r="G12" s="6" t="s">
        <v>86</v>
      </c>
      <c r="H12" s="6" t="s">
        <v>113</v>
      </c>
      <c r="I12" s="6">
        <v>3</v>
      </c>
      <c r="J12" s="6">
        <v>4</v>
      </c>
      <c r="K12" s="6">
        <f t="shared" ref="K12" si="10">I12+J12</f>
        <v>7</v>
      </c>
      <c r="L12" s="7" t="str">
        <f t="shared" ref="L12" si="11">IF(K12&gt;=8,"Riesgo Extremo",IF(6=K12,"Riesgo Alto",IF(7=K12,"Riesgo Alto",IF(K12=5,"Riesgo Medio",IF(K12&lt;=4,"Riesgo Bajo")))))</f>
        <v>Riesgo Alto</v>
      </c>
      <c r="M12" s="6" t="s">
        <v>73</v>
      </c>
      <c r="N12" s="7" t="s">
        <v>7</v>
      </c>
      <c r="O12" s="8" t="s">
        <v>114</v>
      </c>
      <c r="P12" s="6">
        <v>3</v>
      </c>
      <c r="Q12" s="6">
        <v>2</v>
      </c>
      <c r="R12" s="6">
        <f t="shared" ref="R12" si="12">P12+Q12</f>
        <v>5</v>
      </c>
      <c r="S12" s="7" t="str">
        <f t="shared" ref="S12" si="13">IF(R12&gt;=8,"Riesgo Extremo",IF(6=R12,"Riesgo Alto",IF(7=R12,"Riesgo Alto",IF(R12=5,"Riesgo Medio",IF(R12&lt;=4,"Riesgo Bajo")))))</f>
        <v>Riesgo Medio</v>
      </c>
      <c r="T12" s="6" t="s">
        <v>79</v>
      </c>
      <c r="U12" s="7" t="s">
        <v>111</v>
      </c>
      <c r="V12" s="6" t="s">
        <v>74</v>
      </c>
      <c r="W12" s="6" t="s">
        <v>77</v>
      </c>
    </row>
    <row r="13" spans="1:29" s="2" customFormat="1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P13" s="4"/>
      <c r="Q13" s="4"/>
      <c r="T13" s="4"/>
      <c r="U13" s="4"/>
      <c r="V13" s="4"/>
      <c r="W13" s="4"/>
    </row>
    <row r="14" spans="1:29" s="2" customFormat="1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P14" s="4"/>
      <c r="Q14" s="4"/>
      <c r="T14" s="4"/>
      <c r="U14" s="4"/>
      <c r="V14" s="4"/>
      <c r="W14" s="4"/>
    </row>
    <row r="15" spans="1:29" s="2" customForma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P15" s="4"/>
      <c r="Q15" s="4"/>
      <c r="T15" s="4"/>
      <c r="U15" s="4"/>
      <c r="V15" s="4"/>
      <c r="W15" s="4"/>
    </row>
    <row r="16" spans="1:29" s="2" customFormat="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P16" s="4"/>
      <c r="Q16" s="4"/>
      <c r="T16" s="4"/>
      <c r="U16" s="4"/>
      <c r="V16" s="4"/>
      <c r="W16" s="4"/>
    </row>
    <row r="17" spans="2:23" s="2" customFormat="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P17" s="4"/>
      <c r="Q17" s="4"/>
      <c r="T17" s="4"/>
      <c r="U17" s="4"/>
      <c r="V17" s="4"/>
      <c r="W17" s="4"/>
    </row>
    <row r="18" spans="2:23" s="2" customFormat="1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P18" s="4"/>
      <c r="Q18" s="4"/>
      <c r="T18" s="4"/>
      <c r="U18" s="4"/>
      <c r="V18" s="4"/>
      <c r="W18" s="4"/>
    </row>
    <row r="19" spans="2:23" s="2" customFormat="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P19" s="4"/>
      <c r="Q19" s="4"/>
      <c r="T19" s="4"/>
      <c r="U19" s="4"/>
      <c r="V19" s="4"/>
      <c r="W19" s="4"/>
    </row>
    <row r="20" spans="2:23" s="2" customFormat="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P20" s="4"/>
      <c r="Q20" s="4"/>
      <c r="T20" s="4"/>
      <c r="U20" s="4"/>
      <c r="V20" s="4"/>
      <c r="W20" s="4"/>
    </row>
    <row r="21" spans="2:23" s="2" customForma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P21" s="4"/>
      <c r="Q21" s="4"/>
      <c r="T21" s="4"/>
      <c r="U21" s="4"/>
      <c r="V21" s="4"/>
      <c r="W21" s="4"/>
    </row>
    <row r="22" spans="2:23" s="2" customFormat="1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P22" s="4"/>
      <c r="Q22" s="4"/>
      <c r="T22" s="4"/>
      <c r="U22" s="4"/>
      <c r="V22" s="4"/>
      <c r="W22" s="4"/>
    </row>
    <row r="23" spans="2:23" s="2" customFormat="1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P23" s="4"/>
      <c r="Q23" s="4"/>
      <c r="T23" s="4"/>
      <c r="U23" s="4"/>
      <c r="V23" s="4"/>
      <c r="W23" s="4"/>
    </row>
    <row r="24" spans="2:23" s="2" customFormat="1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P24" s="4"/>
      <c r="Q24" s="4"/>
      <c r="T24" s="4"/>
      <c r="U24" s="4"/>
      <c r="V24" s="4"/>
      <c r="W24" s="4"/>
    </row>
    <row r="25" spans="2:23" s="2" customFormat="1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P25" s="4"/>
      <c r="Q25" s="4"/>
      <c r="T25" s="4"/>
      <c r="U25" s="4"/>
      <c r="V25" s="4"/>
      <c r="W25" s="4"/>
    </row>
    <row r="26" spans="2:23" s="2" customFormat="1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P26" s="4"/>
      <c r="Q26" s="4"/>
      <c r="T26" s="4"/>
      <c r="U26" s="4"/>
      <c r="V26" s="4"/>
      <c r="W26" s="4"/>
    </row>
    <row r="27" spans="2:23" s="2" customFormat="1" x14ac:dyDescent="0.25">
      <c r="B27" s="50" t="s">
        <v>78</v>
      </c>
      <c r="C27" s="50"/>
      <c r="D27" s="50"/>
      <c r="E27" s="50"/>
      <c r="F27" s="50"/>
      <c r="G27" s="50"/>
      <c r="H27" s="50"/>
      <c r="I27" s="50"/>
      <c r="J27" s="50"/>
      <c r="K27" s="4"/>
      <c r="L27" s="4"/>
      <c r="M27" s="4"/>
      <c r="N27" s="4"/>
      <c r="P27" s="4"/>
      <c r="Q27" s="4"/>
      <c r="T27" s="4"/>
      <c r="U27" s="4"/>
      <c r="V27" s="4"/>
      <c r="W27" s="4"/>
    </row>
    <row r="28" spans="2:23" s="2" customFormat="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P28" s="4"/>
      <c r="Q28" s="4"/>
      <c r="T28" s="4"/>
      <c r="U28" s="4"/>
      <c r="V28" s="4"/>
      <c r="W28" s="4"/>
    </row>
    <row r="29" spans="2:23" s="2" customFormat="1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P29" s="4"/>
      <c r="Q29" s="4"/>
      <c r="T29" s="4"/>
      <c r="U29" s="4"/>
      <c r="V29" s="4"/>
      <c r="W29" s="4"/>
    </row>
    <row r="30" spans="2:23" s="2" customFormat="1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P30" s="4"/>
      <c r="Q30" s="4"/>
      <c r="T30" s="4"/>
      <c r="U30" s="4"/>
      <c r="V30" s="4"/>
      <c r="W30" s="4"/>
    </row>
    <row r="31" spans="2:23" s="2" customFormat="1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P31" s="4"/>
      <c r="Q31" s="4"/>
      <c r="T31" s="4"/>
      <c r="U31" s="4"/>
      <c r="V31" s="4"/>
      <c r="W31" s="4"/>
    </row>
    <row r="32" spans="2:23" s="2" customFormat="1" x14ac:dyDescent="0.25">
      <c r="K32" s="4"/>
      <c r="L32" s="4"/>
      <c r="M32" s="4"/>
      <c r="N32" s="4"/>
      <c r="P32" s="4"/>
      <c r="Q32" s="4"/>
      <c r="T32" s="4"/>
      <c r="U32" s="4"/>
      <c r="V32" s="4"/>
      <c r="W32" s="4"/>
    </row>
    <row r="33" spans="2:23" s="2" customFormat="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P33" s="4"/>
      <c r="Q33" s="4"/>
      <c r="T33" s="4"/>
      <c r="U33" s="4"/>
      <c r="V33" s="4"/>
      <c r="W33" s="4"/>
    </row>
    <row r="34" spans="2:23" s="2" customFormat="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P34" s="4"/>
      <c r="Q34" s="4"/>
      <c r="T34" s="4"/>
      <c r="U34" s="4"/>
      <c r="V34" s="4"/>
      <c r="W34" s="4"/>
    </row>
    <row r="35" spans="2:23" s="2" customFormat="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P35" s="4"/>
      <c r="Q35" s="4"/>
      <c r="T35" s="4"/>
      <c r="U35" s="4"/>
      <c r="V35" s="4"/>
      <c r="W35" s="4"/>
    </row>
    <row r="36" spans="2:23" s="2" customForma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P36" s="4"/>
      <c r="Q36" s="4"/>
      <c r="T36" s="4"/>
      <c r="U36" s="4"/>
      <c r="V36" s="4"/>
      <c r="W36" s="4"/>
    </row>
    <row r="37" spans="2:23" s="2" customForma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P37" s="4"/>
      <c r="Q37" s="4"/>
      <c r="T37" s="4"/>
      <c r="U37" s="4"/>
      <c r="V37" s="4"/>
      <c r="W37" s="4"/>
    </row>
    <row r="38" spans="2:23" s="2" customFormat="1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/>
      <c r="P38" s="3"/>
      <c r="Q38" s="3"/>
      <c r="R38" s="1"/>
      <c r="S38" s="1"/>
      <c r="T38" s="3"/>
      <c r="U38" s="3"/>
      <c r="V38" s="3"/>
      <c r="W38" s="3"/>
    </row>
  </sheetData>
  <autoFilter ref="A4:AC11" xr:uid="{00000000-0009-0000-0000-000000000000}"/>
  <mergeCells count="8">
    <mergeCell ref="B27:J27"/>
    <mergeCell ref="B1:W2"/>
    <mergeCell ref="V3:W3"/>
    <mergeCell ref="B3:H3"/>
    <mergeCell ref="I3:M3"/>
    <mergeCell ref="N3:O3"/>
    <mergeCell ref="P3:S3"/>
    <mergeCell ref="T3:U3"/>
  </mergeCells>
  <conditionalFormatting sqref="L5:L9">
    <cfRule type="containsText" dxfId="27" priority="380" operator="containsText" text="Bajo">
      <formula>NOT(ISERROR(SEARCH("Bajo",L5)))</formula>
    </cfRule>
    <cfRule type="containsText" dxfId="26" priority="381" operator="containsText" text="Riesgo Bajo ">
      <formula>NOT(ISERROR(SEARCH("Riesgo Bajo ",L5)))</formula>
    </cfRule>
    <cfRule type="containsText" dxfId="25" priority="382" operator="containsText" text="Riesgo Bajo ">
      <formula>NOT(ISERROR(SEARCH("Riesgo Bajo ",L5)))</formula>
    </cfRule>
    <cfRule type="containsText" dxfId="24" priority="383" operator="containsText" text="Riesgo Medio">
      <formula>NOT(ISERROR(SEARCH("Riesgo Medio",L5)))</formula>
    </cfRule>
    <cfRule type="containsText" dxfId="23" priority="384" operator="containsText" text="Riesgo Alto">
      <formula>NOT(ISERROR(SEARCH("Riesgo Alto",L5)))</formula>
    </cfRule>
    <cfRule type="containsText" dxfId="22" priority="385" operator="containsText" text="Riesgo Alto ">
      <formula>NOT(ISERROR(SEARCH("Riesgo Alto ",L5)))</formula>
    </cfRule>
    <cfRule type="containsText" dxfId="21" priority="386" operator="containsText" text="Riesgo Extremo">
      <formula>NOT(ISERROR(SEARCH("Riesgo Extremo",L5)))</formula>
    </cfRule>
    <cfRule type="colorScale" priority="387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:L9">
    <cfRule type="iconSet" priority="389">
      <iconSet iconSet="3Symbols" reverse="1">
        <cfvo type="percent" val="0"/>
        <cfvo type="num" val="5"/>
        <cfvo type="num" val="8"/>
      </iconSet>
    </cfRule>
  </conditionalFormatting>
  <conditionalFormatting sqref="S5:S9">
    <cfRule type="containsText" dxfId="20" priority="390" operator="containsText" text="Bajo">
      <formula>NOT(ISERROR(SEARCH("Bajo",S5)))</formula>
    </cfRule>
    <cfRule type="containsText" dxfId="19" priority="391" operator="containsText" text="Riesgo Bajo ">
      <formula>NOT(ISERROR(SEARCH("Riesgo Bajo ",S5)))</formula>
    </cfRule>
    <cfRule type="containsText" dxfId="18" priority="392" operator="containsText" text="Riesgo Bajo ">
      <formula>NOT(ISERROR(SEARCH("Riesgo Bajo ",S5)))</formula>
    </cfRule>
    <cfRule type="containsText" dxfId="17" priority="393" operator="containsText" text="Riesgo Medio">
      <formula>NOT(ISERROR(SEARCH("Riesgo Medio",S5)))</formula>
    </cfRule>
    <cfRule type="containsText" dxfId="16" priority="394" operator="containsText" text="Riesgo Alto">
      <formula>NOT(ISERROR(SEARCH("Riesgo Alto",S5)))</formula>
    </cfRule>
    <cfRule type="containsText" dxfId="15" priority="395" operator="containsText" text="Riesgo Alto ">
      <formula>NOT(ISERROR(SEARCH("Riesgo Alto ",S5)))</formula>
    </cfRule>
    <cfRule type="containsText" dxfId="14" priority="396" operator="containsText" text="Riesgo Extremo">
      <formula>NOT(ISERROR(SEARCH("Riesgo Extremo",S5)))</formula>
    </cfRule>
    <cfRule type="colorScale" priority="397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5:S9">
    <cfRule type="iconSet" priority="399">
      <iconSet iconSet="3Symbols" reverse="1">
        <cfvo type="percent" val="0"/>
        <cfvo type="num" val="5"/>
        <cfvo type="num" val="8"/>
      </iconSet>
    </cfRule>
  </conditionalFormatting>
  <conditionalFormatting sqref="S10:S12">
    <cfRule type="containsText" dxfId="13" priority="420" operator="containsText" text="Bajo">
      <formula>NOT(ISERROR(SEARCH("Bajo",S10)))</formula>
    </cfRule>
    <cfRule type="containsText" dxfId="12" priority="421" operator="containsText" text="Riesgo Bajo ">
      <formula>NOT(ISERROR(SEARCH("Riesgo Bajo ",S10)))</formula>
    </cfRule>
    <cfRule type="containsText" dxfId="11" priority="422" operator="containsText" text="Riesgo Bajo ">
      <formula>NOT(ISERROR(SEARCH("Riesgo Bajo ",S10)))</formula>
    </cfRule>
    <cfRule type="containsText" dxfId="10" priority="423" operator="containsText" text="Riesgo Medio">
      <formula>NOT(ISERROR(SEARCH("Riesgo Medio",S10)))</formula>
    </cfRule>
    <cfRule type="containsText" dxfId="9" priority="424" operator="containsText" text="Riesgo Alto">
      <formula>NOT(ISERROR(SEARCH("Riesgo Alto",S10)))</formula>
    </cfRule>
    <cfRule type="containsText" dxfId="8" priority="425" operator="containsText" text="Riesgo Alto ">
      <formula>NOT(ISERROR(SEARCH("Riesgo Alto ",S10)))</formula>
    </cfRule>
    <cfRule type="containsText" dxfId="7" priority="426" operator="containsText" text="Riesgo Extremo">
      <formula>NOT(ISERROR(SEARCH("Riesgo Extremo",S10)))</formula>
    </cfRule>
    <cfRule type="colorScale" priority="427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0:S12">
    <cfRule type="iconSet" priority="438">
      <iconSet iconSet="3Symbols" reverse="1">
        <cfvo type="percent" val="0"/>
        <cfvo type="num" val="5"/>
        <cfvo type="num" val="8"/>
      </iconSet>
    </cfRule>
  </conditionalFormatting>
  <conditionalFormatting sqref="L10:L12">
    <cfRule type="containsText" dxfId="6" priority="440" operator="containsText" text="Bajo">
      <formula>NOT(ISERROR(SEARCH("Bajo",L10)))</formula>
    </cfRule>
    <cfRule type="containsText" dxfId="5" priority="441" operator="containsText" text="Riesgo Bajo ">
      <formula>NOT(ISERROR(SEARCH("Riesgo Bajo ",L10)))</formula>
    </cfRule>
    <cfRule type="containsText" dxfId="4" priority="442" operator="containsText" text="Riesgo Bajo ">
      <formula>NOT(ISERROR(SEARCH("Riesgo Bajo ",L10)))</formula>
    </cfRule>
    <cfRule type="containsText" dxfId="3" priority="443" operator="containsText" text="Riesgo Medio">
      <formula>NOT(ISERROR(SEARCH("Riesgo Medio",L10)))</formula>
    </cfRule>
    <cfRule type="containsText" dxfId="2" priority="444" operator="containsText" text="Riesgo Alto">
      <formula>NOT(ISERROR(SEARCH("Riesgo Alto",L10)))</formula>
    </cfRule>
    <cfRule type="containsText" dxfId="1" priority="445" operator="containsText" text="Riesgo Alto ">
      <formula>NOT(ISERROR(SEARCH("Riesgo Alto ",L10)))</formula>
    </cfRule>
    <cfRule type="containsText" dxfId="0" priority="446" operator="containsText" text="Riesgo Extremo">
      <formula>NOT(ISERROR(SEARCH("Riesgo Extremo",L10)))</formula>
    </cfRule>
    <cfRule type="colorScale" priority="447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0:L12">
    <cfRule type="iconSet" priority="458">
      <iconSet iconSet="3Symbols" reverse="1">
        <cfvo type="percent" val="0"/>
        <cfvo type="num" val="5"/>
        <cfvo type="num" val="8"/>
      </iconSet>
    </cfRule>
  </conditionalFormatting>
  <printOptions horizontalCentered="1" verticalCentered="1"/>
  <pageMargins left="0.39370078740157483" right="0.39370078740157483" top="0.39370078740157483" bottom="0.39370078740157483" header="0" footer="0"/>
  <pageSetup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"/>
  <sheetViews>
    <sheetView showGridLines="0" tabSelected="1" topLeftCell="A13" zoomScaleNormal="100" workbookViewId="0">
      <selection activeCell="E3" sqref="E3:J3"/>
    </sheetView>
  </sheetViews>
  <sheetFormatPr baseColWidth="10" defaultRowHeight="15" x14ac:dyDescent="0.25"/>
  <cols>
    <col min="1" max="1" width="2" customWidth="1"/>
    <col min="2" max="2" width="2.7109375" customWidth="1"/>
    <col min="3" max="3" width="7.7109375" customWidth="1"/>
    <col min="4" max="4" width="5.140625" customWidth="1"/>
    <col min="5" max="5" width="19.42578125" customWidth="1"/>
    <col min="6" max="6" width="11.42578125" customWidth="1"/>
    <col min="12" max="12" width="3.7109375" customWidth="1"/>
    <col min="13" max="13" width="16.5703125" bestFit="1" customWidth="1"/>
    <col min="14" max="14" width="12.7109375" bestFit="1" customWidth="1"/>
  </cols>
  <sheetData>
    <row r="1" spans="3:15" ht="12" customHeight="1" thickBot="1" x14ac:dyDescent="0.3"/>
    <row r="2" spans="3:15" x14ac:dyDescent="0.25">
      <c r="C2" s="12"/>
      <c r="D2" s="13"/>
      <c r="E2" s="13"/>
      <c r="F2" s="13"/>
      <c r="G2" s="13"/>
      <c r="H2" s="13"/>
      <c r="I2" s="13"/>
      <c r="J2" s="13"/>
      <c r="K2" s="14"/>
    </row>
    <row r="3" spans="3:15" x14ac:dyDescent="0.25">
      <c r="C3" s="18"/>
      <c r="D3" s="21"/>
      <c r="E3" s="60" t="s">
        <v>41</v>
      </c>
      <c r="F3" s="60"/>
      <c r="G3" s="60"/>
      <c r="H3" s="60"/>
      <c r="I3" s="60"/>
      <c r="J3" s="60"/>
      <c r="K3" s="19"/>
    </row>
    <row r="4" spans="3:15" x14ac:dyDescent="0.25">
      <c r="C4" s="18"/>
      <c r="D4" s="21"/>
      <c r="E4" s="21"/>
      <c r="F4" s="21"/>
      <c r="G4" s="21"/>
      <c r="H4" s="21"/>
      <c r="I4" s="21"/>
      <c r="J4" s="21"/>
      <c r="K4" s="19"/>
      <c r="M4" s="11" t="s">
        <v>38</v>
      </c>
      <c r="N4" s="11" t="s">
        <v>39</v>
      </c>
      <c r="O4" s="11" t="s">
        <v>40</v>
      </c>
    </row>
    <row r="5" spans="3:15" x14ac:dyDescent="0.25">
      <c r="C5" s="18"/>
      <c r="D5" s="21"/>
      <c r="E5" s="21"/>
      <c r="F5" s="21"/>
      <c r="G5" s="21"/>
      <c r="H5" s="21"/>
      <c r="I5" s="21"/>
      <c r="J5" s="21"/>
      <c r="K5" s="19"/>
      <c r="M5" s="15" t="s">
        <v>59</v>
      </c>
      <c r="N5" s="16">
        <f>J10+J9+J8+I9+I10+H10</f>
        <v>7</v>
      </c>
      <c r="O5" s="17">
        <f>+N5/$N$9</f>
        <v>0.53846153846153844</v>
      </c>
    </row>
    <row r="6" spans="3:15" x14ac:dyDescent="0.25">
      <c r="C6" s="61" t="s">
        <v>43</v>
      </c>
      <c r="D6" s="21"/>
      <c r="E6" s="23" t="s">
        <v>48</v>
      </c>
      <c r="F6" s="32"/>
      <c r="G6" s="32"/>
      <c r="H6" s="32">
        <v>1</v>
      </c>
      <c r="I6" s="33">
        <v>2</v>
      </c>
      <c r="J6" s="34"/>
      <c r="K6" s="19"/>
      <c r="M6" s="20" t="s">
        <v>15</v>
      </c>
      <c r="N6" s="16">
        <f>F10+G9+G10+H8+H9+I7+I8+J7+J6</f>
        <v>1</v>
      </c>
      <c r="O6" s="17">
        <f>+N6/$N$9</f>
        <v>7.6923076923076927E-2</v>
      </c>
    </row>
    <row r="7" spans="3:15" x14ac:dyDescent="0.25">
      <c r="C7" s="61"/>
      <c r="D7" s="21"/>
      <c r="E7" s="23" t="s">
        <v>49</v>
      </c>
      <c r="F7" s="32"/>
      <c r="G7" s="32"/>
      <c r="H7" s="33">
        <v>1</v>
      </c>
      <c r="I7" s="34"/>
      <c r="J7" s="34">
        <v>1</v>
      </c>
      <c r="K7" s="19"/>
      <c r="M7" s="22" t="s">
        <v>58</v>
      </c>
      <c r="N7" s="16">
        <f>I6+H7+G8+F9</f>
        <v>4</v>
      </c>
      <c r="O7" s="17">
        <f>+N7/$N$9</f>
        <v>0.30769230769230771</v>
      </c>
    </row>
    <row r="8" spans="3:15" x14ac:dyDescent="0.25">
      <c r="C8" s="61"/>
      <c r="D8" s="21"/>
      <c r="E8" s="23" t="s">
        <v>50</v>
      </c>
      <c r="F8" s="32"/>
      <c r="G8" s="33">
        <v>1</v>
      </c>
      <c r="H8" s="34"/>
      <c r="I8" s="34"/>
      <c r="J8" s="35">
        <v>1</v>
      </c>
      <c r="K8" s="19"/>
      <c r="M8" s="24" t="s">
        <v>57</v>
      </c>
      <c r="N8" s="16">
        <f>F6+F7+F8+G6+G7+H6</f>
        <v>1</v>
      </c>
      <c r="O8" s="17">
        <f>+N8/$N$9</f>
        <v>7.6923076923076927E-2</v>
      </c>
    </row>
    <row r="9" spans="3:15" x14ac:dyDescent="0.25">
      <c r="C9" s="61"/>
      <c r="D9" s="21"/>
      <c r="E9" s="23" t="s">
        <v>51</v>
      </c>
      <c r="F9" s="33"/>
      <c r="G9" s="34"/>
      <c r="H9" s="34"/>
      <c r="I9" s="35">
        <v>2</v>
      </c>
      <c r="J9" s="35"/>
      <c r="K9" s="19"/>
      <c r="M9" s="26" t="s">
        <v>44</v>
      </c>
      <c r="N9" s="11">
        <f>+SUM(N5:N8)</f>
        <v>13</v>
      </c>
      <c r="O9" s="27">
        <f>+SUM(O5:O8)</f>
        <v>1</v>
      </c>
    </row>
    <row r="10" spans="3:15" x14ac:dyDescent="0.25">
      <c r="C10" s="18"/>
      <c r="D10" s="21"/>
      <c r="E10" s="23" t="s">
        <v>52</v>
      </c>
      <c r="F10" s="34"/>
      <c r="G10" s="34"/>
      <c r="H10" s="35"/>
      <c r="I10" s="35">
        <v>1</v>
      </c>
      <c r="J10" s="35">
        <v>3</v>
      </c>
      <c r="K10" s="19"/>
    </row>
    <row r="11" spans="3:15" x14ac:dyDescent="0.25">
      <c r="C11" s="18"/>
      <c r="D11" s="21"/>
      <c r="E11" s="21"/>
      <c r="F11" s="57" t="s">
        <v>53</v>
      </c>
      <c r="G11" s="57" t="s">
        <v>54</v>
      </c>
      <c r="H11" s="58" t="s">
        <v>42</v>
      </c>
      <c r="I11" s="59" t="s">
        <v>55</v>
      </c>
      <c r="J11" s="57" t="s">
        <v>56</v>
      </c>
      <c r="K11" s="19"/>
    </row>
    <row r="12" spans="3:15" x14ac:dyDescent="0.25">
      <c r="C12" s="18"/>
      <c r="D12" s="21"/>
      <c r="E12" s="21"/>
      <c r="F12" s="57"/>
      <c r="G12" s="57"/>
      <c r="H12" s="58"/>
      <c r="I12" s="59"/>
      <c r="J12" s="57"/>
      <c r="K12" s="19"/>
    </row>
    <row r="13" spans="3:15" x14ac:dyDescent="0.25">
      <c r="C13" s="18"/>
      <c r="D13" s="21"/>
      <c r="E13" s="21"/>
      <c r="F13" s="21"/>
      <c r="G13" s="21"/>
      <c r="H13" s="23" t="s">
        <v>45</v>
      </c>
      <c r="I13" s="21"/>
      <c r="J13" s="21"/>
      <c r="K13" s="19"/>
    </row>
    <row r="14" spans="3:15" ht="15.75" thickBot="1" x14ac:dyDescent="0.3">
      <c r="C14" s="28"/>
      <c r="D14" s="29"/>
      <c r="E14" s="29"/>
      <c r="F14" s="29"/>
      <c r="G14" s="29"/>
      <c r="H14" s="29"/>
      <c r="I14" s="29"/>
      <c r="J14" s="29"/>
      <c r="K14" s="30"/>
    </row>
    <row r="15" spans="3:15" ht="6" customHeight="1" x14ac:dyDescent="0.25"/>
    <row r="16" spans="3:15" ht="6" customHeight="1" thickBot="1" x14ac:dyDescent="0.3"/>
    <row r="17" spans="1:15" x14ac:dyDescent="0.25">
      <c r="C17" s="62" t="s">
        <v>46</v>
      </c>
      <c r="D17" s="63"/>
      <c r="E17" s="63"/>
      <c r="F17" s="63"/>
      <c r="G17" s="63"/>
      <c r="H17" s="63"/>
      <c r="I17" s="63"/>
      <c r="J17" s="63"/>
      <c r="K17" s="64"/>
    </row>
    <row r="18" spans="1:15" x14ac:dyDescent="0.25">
      <c r="C18" s="18"/>
      <c r="D18" s="21"/>
      <c r="E18" s="21"/>
      <c r="F18" s="21"/>
      <c r="G18" s="21"/>
      <c r="H18" s="21"/>
      <c r="I18" s="21"/>
      <c r="J18" s="21"/>
      <c r="K18" s="19"/>
      <c r="M18" s="11" t="s">
        <v>47</v>
      </c>
      <c r="N18" s="11" t="s">
        <v>39</v>
      </c>
      <c r="O18" s="11" t="s">
        <v>40</v>
      </c>
    </row>
    <row r="19" spans="1:15" x14ac:dyDescent="0.25">
      <c r="C19" s="18"/>
      <c r="D19" s="21"/>
      <c r="E19" s="21"/>
      <c r="F19" s="21"/>
      <c r="G19" s="21"/>
      <c r="H19" s="21"/>
      <c r="I19" s="21"/>
      <c r="J19" s="21"/>
      <c r="K19" s="19"/>
      <c r="M19" s="15" t="s">
        <v>59</v>
      </c>
      <c r="N19" s="16">
        <f>J24+J23+J22+I23+I24+H24</f>
        <v>3</v>
      </c>
      <c r="O19" s="31">
        <f>N19/$N$23</f>
        <v>0.23076923076923078</v>
      </c>
    </row>
    <row r="20" spans="1:15" x14ac:dyDescent="0.25">
      <c r="C20" s="61" t="s">
        <v>43</v>
      </c>
      <c r="D20" s="21"/>
      <c r="E20" s="23" t="s">
        <v>48</v>
      </c>
      <c r="F20" s="32"/>
      <c r="G20" s="32">
        <v>2</v>
      </c>
      <c r="H20" s="32">
        <v>2</v>
      </c>
      <c r="I20" s="33"/>
      <c r="J20" s="34"/>
      <c r="K20" s="19"/>
      <c r="M20" s="20" t="s">
        <v>15</v>
      </c>
      <c r="N20" s="16">
        <f>F24+G23+G24+H22+H23+I21+I22+J21+J20</f>
        <v>4</v>
      </c>
      <c r="O20" s="31">
        <f>N20/$N$23</f>
        <v>0.30769230769230771</v>
      </c>
    </row>
    <row r="21" spans="1:15" x14ac:dyDescent="0.25">
      <c r="C21" s="61"/>
      <c r="D21" s="21"/>
      <c r="E21" s="23" t="s">
        <v>49</v>
      </c>
      <c r="F21" s="32"/>
      <c r="G21" s="32"/>
      <c r="H21" s="33">
        <v>2</v>
      </c>
      <c r="I21" s="34">
        <v>1</v>
      </c>
      <c r="J21" s="34"/>
      <c r="K21" s="19"/>
      <c r="M21" s="22" t="s">
        <v>58</v>
      </c>
      <c r="N21" s="16">
        <f>I20+H21+G22+F23</f>
        <v>2</v>
      </c>
      <c r="O21" s="31">
        <f>N21/$N$23</f>
        <v>0.15384615384615385</v>
      </c>
    </row>
    <row r="22" spans="1:15" x14ac:dyDescent="0.25">
      <c r="C22" s="61"/>
      <c r="D22" s="21"/>
      <c r="E22" s="23" t="s">
        <v>50</v>
      </c>
      <c r="F22" s="32"/>
      <c r="G22" s="33"/>
      <c r="H22" s="34">
        <v>1</v>
      </c>
      <c r="I22" s="34">
        <v>2</v>
      </c>
      <c r="J22" s="35"/>
      <c r="K22" s="19"/>
      <c r="M22" s="24" t="s">
        <v>57</v>
      </c>
      <c r="N22" s="16">
        <f>F20+F21+F22+G20+G21+H20</f>
        <v>4</v>
      </c>
      <c r="O22" s="31">
        <f>N22/$N$23</f>
        <v>0.30769230769230771</v>
      </c>
    </row>
    <row r="23" spans="1:15" x14ac:dyDescent="0.25">
      <c r="C23" s="61"/>
      <c r="D23" s="21"/>
      <c r="E23" s="23" t="s">
        <v>51</v>
      </c>
      <c r="F23" s="33"/>
      <c r="G23" s="34"/>
      <c r="H23" s="34"/>
      <c r="I23" s="35">
        <v>2</v>
      </c>
      <c r="J23" s="35"/>
      <c r="K23" s="19"/>
      <c r="M23" s="25" t="s">
        <v>44</v>
      </c>
      <c r="N23" s="11">
        <f>+SUM(N19:N22)</f>
        <v>13</v>
      </c>
      <c r="O23" s="27">
        <f>SUM(O19:O22)</f>
        <v>1</v>
      </c>
    </row>
    <row r="24" spans="1:15" x14ac:dyDescent="0.25">
      <c r="C24" s="61"/>
      <c r="D24" s="21"/>
      <c r="E24" s="23" t="s">
        <v>52</v>
      </c>
      <c r="F24" s="34"/>
      <c r="G24" s="34"/>
      <c r="H24" s="35"/>
      <c r="I24" s="35"/>
      <c r="J24" s="35">
        <v>1</v>
      </c>
      <c r="K24" s="19"/>
    </row>
    <row r="25" spans="1:15" x14ac:dyDescent="0.25">
      <c r="C25" s="18"/>
      <c r="D25" s="21"/>
      <c r="E25" s="21"/>
      <c r="F25" s="57" t="s">
        <v>53</v>
      </c>
      <c r="G25" s="57" t="s">
        <v>54</v>
      </c>
      <c r="H25" s="58" t="s">
        <v>42</v>
      </c>
      <c r="I25" s="59" t="s">
        <v>55</v>
      </c>
      <c r="J25" s="57" t="s">
        <v>56</v>
      </c>
      <c r="K25" s="19"/>
    </row>
    <row r="26" spans="1:15" x14ac:dyDescent="0.25">
      <c r="C26" s="18"/>
      <c r="D26" s="21"/>
      <c r="E26" s="21"/>
      <c r="F26" s="57"/>
      <c r="G26" s="57"/>
      <c r="H26" s="58"/>
      <c r="I26" s="59"/>
      <c r="J26" s="57"/>
      <c r="K26" s="19"/>
    </row>
    <row r="27" spans="1:15" x14ac:dyDescent="0.25">
      <c r="C27" s="18"/>
      <c r="D27" s="21"/>
      <c r="E27" s="21"/>
      <c r="F27" s="21"/>
      <c r="G27" s="21"/>
      <c r="H27" s="23" t="s">
        <v>45</v>
      </c>
      <c r="I27" s="21"/>
      <c r="J27" s="21"/>
      <c r="K27" s="19"/>
    </row>
    <row r="28" spans="1:15" ht="15.75" thickBot="1" x14ac:dyDescent="0.3">
      <c r="C28" s="28"/>
      <c r="D28" s="29"/>
      <c r="E28" s="29"/>
      <c r="F28" s="38"/>
      <c r="G28" s="38"/>
      <c r="H28" s="38"/>
      <c r="I28" s="38"/>
      <c r="J28" s="38"/>
      <c r="K28" s="39"/>
      <c r="L28" s="37"/>
    </row>
    <row r="29" spans="1:15" x14ac:dyDescent="0.25">
      <c r="A29" s="21"/>
    </row>
  </sheetData>
  <mergeCells count="14">
    <mergeCell ref="E3:J3"/>
    <mergeCell ref="C6:C9"/>
    <mergeCell ref="C17:K17"/>
    <mergeCell ref="C20:C24"/>
    <mergeCell ref="F11:F12"/>
    <mergeCell ref="G11:G12"/>
    <mergeCell ref="H11:H12"/>
    <mergeCell ref="I11:I12"/>
    <mergeCell ref="J11:J12"/>
    <mergeCell ref="F25:F26"/>
    <mergeCell ref="G25:G26"/>
    <mergeCell ref="H25:H26"/>
    <mergeCell ref="I25:I26"/>
    <mergeCell ref="J25:J26"/>
  </mergeCells>
  <pageMargins left="0.7" right="0.7" top="0.75" bottom="0.75" header="0.3" footer="0.3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7"/>
  <sheetViews>
    <sheetView showGridLines="0" zoomScaleNormal="100" workbookViewId="0">
      <selection activeCell="J18" sqref="J18"/>
    </sheetView>
  </sheetViews>
  <sheetFormatPr baseColWidth="10" defaultRowHeight="15" x14ac:dyDescent="0.25"/>
  <cols>
    <col min="1" max="1" width="2" customWidth="1"/>
    <col min="2" max="2" width="2.7109375" customWidth="1"/>
    <col min="3" max="3" width="7.7109375" customWidth="1"/>
    <col min="4" max="4" width="5.140625" customWidth="1"/>
    <col min="5" max="5" width="19.42578125" customWidth="1"/>
    <col min="6" max="6" width="11.42578125" customWidth="1"/>
    <col min="12" max="12" width="3.7109375" customWidth="1"/>
    <col min="13" max="13" width="24.42578125" customWidth="1"/>
    <col min="14" max="14" width="12.7109375" bestFit="1" customWidth="1"/>
  </cols>
  <sheetData>
    <row r="1" spans="3:15" ht="12" customHeight="1" thickBot="1" x14ac:dyDescent="0.3"/>
    <row r="2" spans="3:15" x14ac:dyDescent="0.25">
      <c r="C2" s="12"/>
      <c r="D2" s="13"/>
      <c r="E2" s="13"/>
      <c r="F2" s="13"/>
      <c r="G2" s="13"/>
      <c r="H2" s="13"/>
      <c r="I2" s="13"/>
      <c r="J2" s="13"/>
      <c r="K2" s="14"/>
    </row>
    <row r="3" spans="3:15" x14ac:dyDescent="0.25">
      <c r="C3" s="18"/>
      <c r="D3" s="21"/>
      <c r="E3" s="60" t="s">
        <v>41</v>
      </c>
      <c r="F3" s="60"/>
      <c r="G3" s="60"/>
      <c r="H3" s="60"/>
      <c r="I3" s="60"/>
      <c r="J3" s="60"/>
      <c r="K3" s="19"/>
    </row>
    <row r="4" spans="3:15" x14ac:dyDescent="0.25">
      <c r="C4" s="18"/>
      <c r="D4" s="21"/>
      <c r="E4" s="21"/>
      <c r="F4" s="21"/>
      <c r="G4" s="21"/>
      <c r="H4" s="21"/>
      <c r="I4" s="21"/>
      <c r="J4" s="21"/>
      <c r="K4" s="19"/>
      <c r="M4" s="11" t="s">
        <v>38</v>
      </c>
      <c r="N4" s="11" t="s">
        <v>39</v>
      </c>
      <c r="O4" s="11" t="s">
        <v>40</v>
      </c>
    </row>
    <row r="5" spans="3:15" x14ac:dyDescent="0.25">
      <c r="C5" s="18"/>
      <c r="D5" s="21"/>
      <c r="E5" s="21"/>
      <c r="F5" s="21"/>
      <c r="G5" s="21"/>
      <c r="H5" s="21"/>
      <c r="I5" s="21"/>
      <c r="J5" s="21"/>
      <c r="K5" s="19"/>
      <c r="M5" s="15" t="s">
        <v>59</v>
      </c>
      <c r="N5" s="16">
        <f>J10+J9+J8+I9+I10+H10</f>
        <v>8</v>
      </c>
      <c r="O5" s="17">
        <f>+N5/$N$9</f>
        <v>0.47058823529411764</v>
      </c>
    </row>
    <row r="6" spans="3:15" x14ac:dyDescent="0.25">
      <c r="C6" s="61" t="s">
        <v>43</v>
      </c>
      <c r="D6" s="21"/>
      <c r="E6" s="23" t="s">
        <v>48</v>
      </c>
      <c r="F6" s="32"/>
      <c r="G6" s="32"/>
      <c r="H6" s="32"/>
      <c r="I6" s="33">
        <v>2</v>
      </c>
      <c r="J6" s="34"/>
      <c r="K6" s="19"/>
      <c r="M6" s="20" t="s">
        <v>15</v>
      </c>
      <c r="N6" s="16">
        <f>F10+G9+G10+H8+H9+I7+I8+J7+J6</f>
        <v>5</v>
      </c>
      <c r="O6" s="17">
        <f>+N6/$N$9</f>
        <v>0.29411764705882354</v>
      </c>
    </row>
    <row r="7" spans="3:15" x14ac:dyDescent="0.25">
      <c r="C7" s="61"/>
      <c r="D7" s="21"/>
      <c r="E7" s="23" t="s">
        <v>49</v>
      </c>
      <c r="F7" s="32"/>
      <c r="G7" s="32"/>
      <c r="H7" s="33"/>
      <c r="I7" s="34"/>
      <c r="J7" s="34">
        <v>1</v>
      </c>
      <c r="K7" s="19"/>
      <c r="M7" s="22" t="s">
        <v>58</v>
      </c>
      <c r="N7" s="16">
        <f>I6+H7+G8+F9</f>
        <v>4</v>
      </c>
      <c r="O7" s="17">
        <f>+N7/$N$9</f>
        <v>0.23529411764705882</v>
      </c>
    </row>
    <row r="8" spans="3:15" x14ac:dyDescent="0.25">
      <c r="C8" s="61"/>
      <c r="D8" s="21"/>
      <c r="E8" s="23" t="s">
        <v>50</v>
      </c>
      <c r="F8" s="32"/>
      <c r="G8" s="33">
        <v>2</v>
      </c>
      <c r="H8" s="34"/>
      <c r="I8" s="34">
        <v>2</v>
      </c>
      <c r="J8" s="35">
        <v>3</v>
      </c>
      <c r="K8" s="19"/>
      <c r="M8" s="24" t="s">
        <v>57</v>
      </c>
      <c r="N8" s="16">
        <f>F6+F7+F8+G6+G7+H6</f>
        <v>0</v>
      </c>
      <c r="O8" s="17">
        <f>+N8/$N$9</f>
        <v>0</v>
      </c>
    </row>
    <row r="9" spans="3:15" x14ac:dyDescent="0.25">
      <c r="C9" s="61"/>
      <c r="D9" s="21"/>
      <c r="E9" s="23" t="s">
        <v>51</v>
      </c>
      <c r="F9" s="33"/>
      <c r="G9" s="34">
        <v>1</v>
      </c>
      <c r="H9" s="34">
        <v>1</v>
      </c>
      <c r="I9" s="35">
        <v>3</v>
      </c>
      <c r="J9" s="35">
        <v>1</v>
      </c>
      <c r="K9" s="19"/>
      <c r="M9" s="26" t="s">
        <v>44</v>
      </c>
      <c r="N9" s="11">
        <f>+SUM(N5:N8)</f>
        <v>17</v>
      </c>
      <c r="O9" s="27">
        <f>+SUM(O5:O8)</f>
        <v>1</v>
      </c>
    </row>
    <row r="10" spans="3:15" x14ac:dyDescent="0.25">
      <c r="C10" s="18"/>
      <c r="D10" s="21"/>
      <c r="E10" s="23" t="s">
        <v>52</v>
      </c>
      <c r="F10" s="34"/>
      <c r="G10" s="34"/>
      <c r="H10" s="35"/>
      <c r="I10" s="35"/>
      <c r="J10" s="35">
        <v>1</v>
      </c>
      <c r="K10" s="19"/>
    </row>
    <row r="11" spans="3:15" x14ac:dyDescent="0.25">
      <c r="C11" s="18"/>
      <c r="D11" s="21"/>
      <c r="E11" s="21"/>
      <c r="F11" s="57" t="s">
        <v>53</v>
      </c>
      <c r="G11" s="57" t="s">
        <v>54</v>
      </c>
      <c r="H11" s="58" t="s">
        <v>42</v>
      </c>
      <c r="I11" s="59" t="s">
        <v>55</v>
      </c>
      <c r="J11" s="57" t="s">
        <v>56</v>
      </c>
      <c r="K11" s="19"/>
    </row>
    <row r="12" spans="3:15" x14ac:dyDescent="0.25">
      <c r="C12" s="18"/>
      <c r="D12" s="21"/>
      <c r="E12" s="21"/>
      <c r="F12" s="57"/>
      <c r="G12" s="57"/>
      <c r="H12" s="58"/>
      <c r="I12" s="59"/>
      <c r="J12" s="57"/>
      <c r="K12" s="19"/>
    </row>
    <row r="13" spans="3:15" x14ac:dyDescent="0.25">
      <c r="C13" s="18"/>
      <c r="D13" s="21"/>
      <c r="E13" s="21"/>
      <c r="F13" s="21"/>
      <c r="G13" s="21"/>
      <c r="H13" s="23" t="s">
        <v>45</v>
      </c>
      <c r="I13" s="21"/>
      <c r="J13" s="21"/>
      <c r="K13" s="19"/>
    </row>
    <row r="14" spans="3:15" ht="15.75" thickBot="1" x14ac:dyDescent="0.3">
      <c r="C14" s="28"/>
      <c r="D14" s="29"/>
      <c r="E14" s="29"/>
      <c r="F14" s="29"/>
      <c r="G14" s="29"/>
      <c r="H14" s="29"/>
      <c r="I14" s="29"/>
      <c r="J14" s="29"/>
      <c r="K14" s="30"/>
    </row>
    <row r="15" spans="3:15" ht="6" customHeight="1" x14ac:dyDescent="0.25"/>
    <row r="16" spans="3:15" ht="6" customHeight="1" thickBot="1" x14ac:dyDescent="0.3"/>
    <row r="17" spans="1:15" x14ac:dyDescent="0.25">
      <c r="C17" s="62" t="s">
        <v>46</v>
      </c>
      <c r="D17" s="63"/>
      <c r="E17" s="63"/>
      <c r="F17" s="63"/>
      <c r="G17" s="63"/>
      <c r="H17" s="63"/>
      <c r="I17" s="63"/>
      <c r="J17" s="63"/>
      <c r="K17" s="64"/>
    </row>
    <row r="18" spans="1:15" x14ac:dyDescent="0.25">
      <c r="C18" s="18"/>
      <c r="D18" s="21"/>
      <c r="E18" s="21"/>
      <c r="F18" s="21"/>
      <c r="G18" s="21"/>
      <c r="H18" s="21"/>
      <c r="I18" s="21"/>
      <c r="J18" s="21"/>
      <c r="K18" s="19"/>
      <c r="M18" s="11" t="s">
        <v>47</v>
      </c>
      <c r="N18" s="11" t="s">
        <v>39</v>
      </c>
      <c r="O18" s="11" t="s">
        <v>40</v>
      </c>
    </row>
    <row r="19" spans="1:15" x14ac:dyDescent="0.25">
      <c r="C19" s="18"/>
      <c r="D19" s="21"/>
      <c r="E19" s="21"/>
      <c r="F19" s="21"/>
      <c r="G19" s="21"/>
      <c r="H19" s="21"/>
      <c r="I19" s="21"/>
      <c r="J19" s="21"/>
      <c r="K19" s="19"/>
      <c r="M19" s="15" t="s">
        <v>59</v>
      </c>
      <c r="N19" s="16">
        <f>J24+J23+J22+I23+I24+H24</f>
        <v>2</v>
      </c>
      <c r="O19" s="31">
        <f>N19/$N$23</f>
        <v>0.11764705882352941</v>
      </c>
    </row>
    <row r="20" spans="1:15" x14ac:dyDescent="0.25">
      <c r="C20" s="61" t="s">
        <v>43</v>
      </c>
      <c r="D20" s="21"/>
      <c r="E20" s="23" t="s">
        <v>48</v>
      </c>
      <c r="F20" s="32"/>
      <c r="G20" s="32"/>
      <c r="H20" s="32">
        <v>2</v>
      </c>
      <c r="I20" s="33"/>
      <c r="J20" s="34"/>
      <c r="K20" s="19"/>
      <c r="M20" s="20" t="s">
        <v>15</v>
      </c>
      <c r="N20" s="16">
        <f>F24+G23+G24+H22+H23+I21+I22+J21+J20</f>
        <v>5</v>
      </c>
      <c r="O20" s="31">
        <f>N20/$N$23</f>
        <v>0.29411764705882354</v>
      </c>
    </row>
    <row r="21" spans="1:15" x14ac:dyDescent="0.25">
      <c r="C21" s="61"/>
      <c r="D21" s="21"/>
      <c r="E21" s="23" t="s">
        <v>49</v>
      </c>
      <c r="F21" s="32"/>
      <c r="G21" s="32">
        <v>2</v>
      </c>
      <c r="H21" s="33">
        <v>5</v>
      </c>
      <c r="I21" s="34">
        <v>2</v>
      </c>
      <c r="J21" s="34"/>
      <c r="K21" s="19"/>
      <c r="M21" s="22" t="s">
        <v>58</v>
      </c>
      <c r="N21" s="16">
        <f>I20+H21+G22+F23</f>
        <v>6</v>
      </c>
      <c r="O21" s="31">
        <f>N21/$N$23</f>
        <v>0.35294117647058826</v>
      </c>
    </row>
    <row r="22" spans="1:15" x14ac:dyDescent="0.25">
      <c r="C22" s="61"/>
      <c r="D22" s="21"/>
      <c r="E22" s="23" t="s">
        <v>50</v>
      </c>
      <c r="F22" s="32"/>
      <c r="G22" s="33">
        <v>1</v>
      </c>
      <c r="H22" s="34">
        <v>3</v>
      </c>
      <c r="I22" s="34"/>
      <c r="J22" s="35"/>
      <c r="K22" s="19"/>
      <c r="M22" s="24" t="s">
        <v>57</v>
      </c>
      <c r="N22" s="16">
        <f>F20+F21+F22+G20+G21+H20</f>
        <v>4</v>
      </c>
      <c r="O22" s="31">
        <f>N22/$N$23</f>
        <v>0.23529411764705882</v>
      </c>
    </row>
    <row r="23" spans="1:15" x14ac:dyDescent="0.25">
      <c r="C23" s="61"/>
      <c r="D23" s="21"/>
      <c r="E23" s="23" t="s">
        <v>51</v>
      </c>
      <c r="F23" s="33"/>
      <c r="G23" s="34"/>
      <c r="H23" s="34"/>
      <c r="I23" s="35">
        <v>1</v>
      </c>
      <c r="J23" s="35">
        <v>1</v>
      </c>
      <c r="K23" s="19"/>
      <c r="M23" s="25" t="s">
        <v>44</v>
      </c>
      <c r="N23" s="11">
        <f>+SUM(N19:N22)</f>
        <v>17</v>
      </c>
      <c r="O23" s="27">
        <f>SUM(O19:O22)</f>
        <v>1</v>
      </c>
    </row>
    <row r="24" spans="1:15" x14ac:dyDescent="0.25">
      <c r="C24" s="61"/>
      <c r="D24" s="21"/>
      <c r="E24" s="23" t="s">
        <v>52</v>
      </c>
      <c r="F24" s="34"/>
      <c r="G24" s="34"/>
      <c r="H24" s="35"/>
      <c r="I24" s="35"/>
      <c r="J24" s="35"/>
      <c r="K24" s="19"/>
    </row>
    <row r="25" spans="1:15" x14ac:dyDescent="0.25">
      <c r="C25" s="18"/>
      <c r="D25" s="21"/>
      <c r="E25" s="21"/>
      <c r="F25" s="57" t="s">
        <v>53</v>
      </c>
      <c r="G25" s="57" t="s">
        <v>54</v>
      </c>
      <c r="H25" s="58" t="s">
        <v>42</v>
      </c>
      <c r="I25" s="59" t="s">
        <v>55</v>
      </c>
      <c r="J25" s="57" t="s">
        <v>56</v>
      </c>
      <c r="K25" s="19"/>
    </row>
    <row r="26" spans="1:15" x14ac:dyDescent="0.25">
      <c r="C26" s="18"/>
      <c r="D26" s="21"/>
      <c r="E26" s="21"/>
      <c r="F26" s="57"/>
      <c r="G26" s="57"/>
      <c r="H26" s="58"/>
      <c r="I26" s="59"/>
      <c r="J26" s="57"/>
      <c r="K26" s="19"/>
    </row>
    <row r="27" spans="1:15" x14ac:dyDescent="0.25">
      <c r="C27" s="18"/>
      <c r="D27" s="21"/>
      <c r="E27" s="21"/>
      <c r="F27" s="21"/>
      <c r="G27" s="21"/>
      <c r="H27" s="23" t="s">
        <v>45</v>
      </c>
      <c r="I27" s="21"/>
      <c r="J27" s="21"/>
      <c r="K27" s="19"/>
    </row>
    <row r="28" spans="1:15" ht="15.75" thickBot="1" x14ac:dyDescent="0.3">
      <c r="C28" s="28"/>
      <c r="D28" s="29"/>
      <c r="E28" s="29"/>
      <c r="F28" s="38"/>
      <c r="G28" s="38"/>
      <c r="H28" s="38"/>
      <c r="I28" s="38"/>
      <c r="J28" s="38"/>
      <c r="K28" s="39"/>
      <c r="L28" s="37"/>
    </row>
    <row r="29" spans="1:15" x14ac:dyDescent="0.25">
      <c r="A29" s="21"/>
    </row>
    <row r="30" spans="1:15" x14ac:dyDescent="0.25">
      <c r="A30" s="21"/>
      <c r="D30" s="68" t="s">
        <v>65</v>
      </c>
      <c r="E30" s="68"/>
      <c r="F30" s="68"/>
      <c r="G30" s="68"/>
      <c r="H30" s="68"/>
      <c r="I30" s="68"/>
      <c r="J30" s="68"/>
      <c r="K30" s="68"/>
      <c r="L30" s="40"/>
      <c r="M30" s="40" t="s">
        <v>66</v>
      </c>
    </row>
    <row r="31" spans="1:15" x14ac:dyDescent="0.25">
      <c r="A31" s="21"/>
      <c r="D31" s="15"/>
      <c r="E31" s="36" t="s">
        <v>62</v>
      </c>
      <c r="F31" s="36"/>
      <c r="G31" s="36"/>
      <c r="H31" s="36"/>
      <c r="I31" s="36"/>
      <c r="J31" s="36"/>
      <c r="K31" s="36"/>
      <c r="M31" s="41" t="s">
        <v>67</v>
      </c>
    </row>
    <row r="32" spans="1:15" ht="28.5" customHeight="1" x14ac:dyDescent="0.25">
      <c r="D32" s="15"/>
      <c r="E32" s="69" t="s">
        <v>60</v>
      </c>
      <c r="F32" s="70"/>
      <c r="G32" s="70"/>
      <c r="H32" s="70"/>
      <c r="I32" s="70"/>
      <c r="J32" s="70"/>
      <c r="K32" s="71"/>
      <c r="M32" s="43" t="s">
        <v>68</v>
      </c>
    </row>
    <row r="33" spans="4:13" x14ac:dyDescent="0.25">
      <c r="D33" s="20"/>
      <c r="E33" s="72" t="s">
        <v>63</v>
      </c>
      <c r="F33" s="73"/>
      <c r="G33" s="73"/>
      <c r="H33" s="73"/>
      <c r="I33" s="73"/>
      <c r="J33" s="73"/>
      <c r="K33" s="74"/>
      <c r="M33" s="42" t="s">
        <v>69</v>
      </c>
    </row>
    <row r="34" spans="4:13" ht="29.25" customHeight="1" x14ac:dyDescent="0.25">
      <c r="D34" s="20"/>
      <c r="E34" s="75" t="s">
        <v>9</v>
      </c>
      <c r="F34" s="76"/>
      <c r="G34" s="76"/>
      <c r="H34" s="76"/>
      <c r="I34" s="76"/>
      <c r="J34" s="76"/>
      <c r="K34" s="77"/>
      <c r="M34" s="42" t="s">
        <v>69</v>
      </c>
    </row>
    <row r="35" spans="4:13" ht="18" customHeight="1" x14ac:dyDescent="0.25">
      <c r="D35" s="20"/>
      <c r="E35" s="72" t="s">
        <v>8</v>
      </c>
      <c r="F35" s="73"/>
      <c r="G35" s="73"/>
      <c r="H35" s="73"/>
      <c r="I35" s="73"/>
      <c r="J35" s="73"/>
      <c r="K35" s="74"/>
      <c r="M35" s="42" t="s">
        <v>69</v>
      </c>
    </row>
    <row r="36" spans="4:13" ht="30" customHeight="1" x14ac:dyDescent="0.25">
      <c r="D36" s="20"/>
      <c r="E36" s="75" t="s">
        <v>64</v>
      </c>
      <c r="F36" s="76"/>
      <c r="G36" s="76"/>
      <c r="H36" s="76"/>
      <c r="I36" s="76"/>
      <c r="J36" s="76"/>
      <c r="K36" s="77"/>
      <c r="M36" s="42" t="s">
        <v>69</v>
      </c>
    </row>
    <row r="37" spans="4:13" ht="32.25" customHeight="1" x14ac:dyDescent="0.25">
      <c r="D37" s="20"/>
      <c r="E37" s="65" t="s">
        <v>61</v>
      </c>
      <c r="F37" s="66"/>
      <c r="G37" s="66"/>
      <c r="H37" s="66"/>
      <c r="I37" s="66"/>
      <c r="J37" s="66"/>
      <c r="K37" s="67"/>
      <c r="M37" s="41" t="s">
        <v>11</v>
      </c>
    </row>
  </sheetData>
  <mergeCells count="21">
    <mergeCell ref="E37:K37"/>
    <mergeCell ref="D30:K30"/>
    <mergeCell ref="E32:K32"/>
    <mergeCell ref="E33:K33"/>
    <mergeCell ref="E34:K34"/>
    <mergeCell ref="E35:K35"/>
    <mergeCell ref="E36:K36"/>
    <mergeCell ref="C17:K17"/>
    <mergeCell ref="C20:C24"/>
    <mergeCell ref="F25:F26"/>
    <mergeCell ref="G25:G26"/>
    <mergeCell ref="H25:H26"/>
    <mergeCell ref="I25:I26"/>
    <mergeCell ref="J25:J26"/>
    <mergeCell ref="E3:J3"/>
    <mergeCell ref="C6:C9"/>
    <mergeCell ref="F11:F12"/>
    <mergeCell ref="G11:G12"/>
    <mergeCell ref="H11:H12"/>
    <mergeCell ref="I11:I12"/>
    <mergeCell ref="J11:J12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SOLICITUD ABIERTA MAY 2022</vt:lpstr>
      <vt:lpstr>Perfil Riesgo</vt:lpstr>
      <vt:lpstr>Perfil Riesgo Internos</vt:lpstr>
      <vt:lpstr>'SOLICITUD ABIERTA MAY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Rubio Sandoval Julieth Marcela</dc:creator>
  <cp:lastModifiedBy>Escobar Almanza Johanna Carolina</cp:lastModifiedBy>
  <cp:lastPrinted>2019-12-03T22:23:38Z</cp:lastPrinted>
  <dcterms:created xsi:type="dcterms:W3CDTF">2018-09-18T16:11:48Z</dcterms:created>
  <dcterms:modified xsi:type="dcterms:W3CDTF">2022-06-09T13:58:09Z</dcterms:modified>
</cp:coreProperties>
</file>