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66925"/>
  <mc:AlternateContent xmlns:mc="http://schemas.openxmlformats.org/markup-compatibility/2006">
    <mc:Choice Requires="x15">
      <x15ac:absPath xmlns:x15ac="http://schemas.microsoft.com/office/spreadsheetml/2010/11/ac" url="https://fiduprevisora-my.sharepoint.com/personal/jrrojas_fiduprevisora_com_co/Documents/Nuevo Esquema Mejoras tecnológicas/Atención Casos/19365/"/>
    </mc:Choice>
  </mc:AlternateContent>
  <xr:revisionPtr revIDLastSave="0" documentId="8_{AA3655D6-DDED-40AD-83C1-F03C3F087978}" xr6:coauthVersionLast="47" xr6:coauthVersionMax="47" xr10:uidLastSave="{00000000-0000-0000-0000-000000000000}"/>
  <bookViews>
    <workbookView xWindow="-120" yWindow="-120" windowWidth="20730" windowHeight="11160" tabRatio="953" activeTab="2" xr2:uid="{00000000-000D-0000-FFFF-FFFF00000000}"/>
  </bookViews>
  <sheets>
    <sheet name="DECRETO 3752 - 2003" sheetId="3" r:id="rId1"/>
    <sheet name="PADRES COTIZANTES" sheetId="4" r:id="rId2"/>
    <sheet name="Cuotas Partes pensionales" sheetId="5" r:id="rId3"/>
    <sheet name="Liquidacion manual CuotasPartes" sheetId="33" r:id="rId4"/>
    <sheet name="PASIVO CORRIENTE" sheetId="6" r:id="rId5"/>
    <sheet name="INGRESOS" sheetId="13" r:id="rId6"/>
    <sheet name="REINTEGROS" sheetId="16" r:id="rId7"/>
    <sheet name="CUOTA DE AFILIACIÓN" sheetId="15" r:id="rId8"/>
    <sheet name="CALCULO " sheetId="17" r:id="rId9"/>
    <sheet name="INTERFACE C.C PEOPLESOFT" sheetId="18" r:id="rId10"/>
    <sheet name="MAYOR VALOR PENSION" sheetId="24" r:id="rId11"/>
    <sheet name="MAYOR VALOR CESANTIA" sheetId="25" r:id="rId12"/>
    <sheet name="SANCION X MORA SECRETARIAS" sheetId="26" r:id="rId13"/>
    <sheet name="INFO. FALLECIDOS" sheetId="32" r:id="rId14"/>
    <sheet name="PARAMETROS" sheetId="22" r:id="rId15"/>
    <sheet name="PARAMETROS CONTABLES CXC" sheetId="21" r:id="rId16"/>
    <sheet name="42 ENTIDADES" sheetId="29" r:id="rId17"/>
  </sheets>
  <definedNames>
    <definedName name="_xlnm._FilterDatabase" localSheetId="16" hidden="1">'42 ENTIDADES'!$B$1:$C$43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6" l="1"/>
  <c r="C44" i="16" s="1"/>
  <c r="C45" i="16" s="1"/>
  <c r="C46" i="13"/>
  <c r="C47" i="13" s="1"/>
  <c r="C48" i="13" s="1"/>
  <c r="C7" i="33" l="1"/>
  <c r="C8" i="33" s="1"/>
  <c r="C9" i="33" s="1"/>
  <c r="C10" i="33" s="1"/>
  <c r="C11" i="33" s="1"/>
  <c r="C12" i="33" s="1"/>
  <c r="C13" i="33" s="1"/>
  <c r="C14" i="33" s="1"/>
  <c r="C15" i="33" s="1"/>
  <c r="G4" i="33"/>
  <c r="F5" i="32"/>
  <c r="C13" i="26" l="1"/>
  <c r="C28" i="22" l="1"/>
  <c r="C29" i="22" s="1"/>
  <c r="C30" i="22" s="1"/>
  <c r="C31" i="22" s="1"/>
  <c r="C32" i="22" s="1"/>
  <c r="C6" i="22"/>
  <c r="C7" i="22" s="1"/>
  <c r="C8" i="22" s="1"/>
  <c r="C9" i="22" s="1"/>
  <c r="C10" i="22" s="1"/>
  <c r="C11" i="22" s="1"/>
  <c r="C12" i="22" s="1"/>
  <c r="C13" i="22" s="1"/>
  <c r="C14" i="22" s="1"/>
  <c r="C15" i="22" s="1"/>
  <c r="C16" i="22" s="1"/>
  <c r="C17" i="22" s="1"/>
  <c r="C18" i="22" s="1"/>
  <c r="C19" i="22" s="1"/>
  <c r="C20" i="22" s="1"/>
  <c r="C21" i="22" s="1"/>
  <c r="C22" i="22" s="1"/>
  <c r="C23" i="22" s="1"/>
  <c r="C24" i="22" s="1"/>
  <c r="C25" i="22" s="1"/>
  <c r="C26" i="22" s="1"/>
  <c r="C39" i="13" l="1"/>
  <c r="C40" i="13" s="1"/>
  <c r="C41" i="13" s="1"/>
  <c r="C42" i="13" s="1"/>
  <c r="C43" i="13" s="1"/>
  <c r="C44" i="13" s="1"/>
  <c r="C36" i="13"/>
  <c r="C37" i="13" s="1"/>
  <c r="C45" i="4" l="1"/>
  <c r="C46" i="4" s="1"/>
  <c r="C47" i="4" s="1"/>
  <c r="C48" i="4" s="1"/>
  <c r="C49" i="4" s="1"/>
  <c r="C50" i="4" s="1"/>
  <c r="C30" i="17" l="1"/>
  <c r="C31" i="17" s="1"/>
  <c r="C32" i="17" s="1"/>
  <c r="C33" i="17" s="1"/>
  <c r="C34" i="17" s="1"/>
  <c r="C35" i="17" s="1"/>
  <c r="C36" i="17" s="1"/>
  <c r="C37" i="17" s="1"/>
  <c r="C38" i="17" s="1"/>
  <c r="C39" i="17" s="1"/>
  <c r="C40" i="17" s="1"/>
  <c r="C41" i="17" s="1"/>
  <c r="C42" i="17" s="1"/>
  <c r="C43" i="17" s="1"/>
  <c r="C44" i="17" s="1"/>
  <c r="C45" i="17" s="1"/>
  <c r="C46" i="17" s="1"/>
  <c r="C47" i="17" s="1"/>
  <c r="C48" i="17" s="1"/>
  <c r="C49" i="17" s="1"/>
  <c r="C6" i="18" l="1"/>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 r="C73" i="18" s="1"/>
  <c r="C74" i="18" s="1"/>
  <c r="C75" i="18" s="1"/>
  <c r="C76" i="18" s="1"/>
  <c r="C77" i="18" s="1"/>
  <c r="C78" i="18" s="1"/>
  <c r="C79" i="18" s="1"/>
  <c r="C80" i="18" s="1"/>
  <c r="C81" i="18" s="1"/>
  <c r="C82" i="18" s="1"/>
  <c r="C83" i="18" s="1"/>
  <c r="C84" i="18" s="1"/>
  <c r="C85" i="18" s="1"/>
  <c r="C86" i="18" s="1"/>
  <c r="C87" i="18" s="1"/>
  <c r="G4" i="18"/>
  <c r="C6" i="17"/>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G4" i="17"/>
  <c r="C18" i="6" l="1"/>
  <c r="C19" i="6" s="1"/>
  <c r="C20" i="6" s="1"/>
  <c r="C21" i="6" s="1"/>
  <c r="C22" i="6" s="1"/>
  <c r="C23" i="6" s="1"/>
  <c r="C24" i="6" s="1"/>
  <c r="C25" i="6" s="1"/>
  <c r="C26" i="6" s="1"/>
  <c r="C27" i="6" s="1"/>
  <c r="C28" i="6" s="1"/>
  <c r="C29" i="6" s="1"/>
  <c r="C30" i="6" s="1"/>
  <c r="C31" i="6" s="1"/>
  <c r="C32" i="6" s="1"/>
  <c r="C33" i="6" s="1"/>
  <c r="C34" i="6" s="1"/>
  <c r="C35" i="6" s="1"/>
  <c r="C36" i="6" s="1"/>
  <c r="C37" i="6" s="1"/>
  <c r="C34" i="16" l="1"/>
  <c r="C35" i="16" s="1"/>
  <c r="C36" i="16" s="1"/>
  <c r="C37" i="16" s="1"/>
  <c r="C38" i="16" s="1"/>
  <c r="C39" i="16" s="1"/>
  <c r="C40" i="16" s="1"/>
  <c r="C41" i="16" s="1"/>
  <c r="C20" i="13"/>
  <c r="C21" i="13" s="1"/>
  <c r="C22" i="13" s="1"/>
  <c r="C23" i="13" s="1"/>
  <c r="C24" i="13" s="1"/>
  <c r="C25" i="13" s="1"/>
  <c r="C26" i="13" s="1"/>
  <c r="C27" i="13" s="1"/>
  <c r="C28" i="13" s="1"/>
  <c r="C29" i="13" s="1"/>
  <c r="C30" i="13" s="1"/>
  <c r="C31" i="13" s="1"/>
  <c r="C32" i="13" s="1"/>
  <c r="C33" i="13" s="1"/>
  <c r="C27" i="16"/>
  <c r="C28" i="16" s="1"/>
  <c r="C29" i="16" s="1"/>
  <c r="C16" i="33" l="1"/>
  <c r="C17" i="33" s="1"/>
  <c r="C18" i="33" s="1"/>
  <c r="C19" i="33" s="1"/>
  <c r="C20" i="33" s="1"/>
  <c r="C21" i="33" s="1"/>
  <c r="C22" i="33" s="1"/>
  <c r="C23" i="33" s="1"/>
  <c r="C24" i="33" s="1"/>
  <c r="C25" i="33" s="1"/>
  <c r="C26" i="33" s="1"/>
  <c r="C52" i="5"/>
  <c r="C53" i="5" s="1"/>
  <c r="C54" i="5" s="1"/>
  <c r="C55" i="5" s="1"/>
  <c r="C56" i="5" s="1"/>
  <c r="C57" i="5" s="1"/>
  <c r="C58" i="5" s="1"/>
  <c r="C59" i="5" s="1"/>
  <c r="C60" i="5" s="1"/>
  <c r="C61" i="5" s="1"/>
  <c r="C63" i="5" s="1"/>
  <c r="C36" i="3" l="1"/>
  <c r="C37" i="3" s="1"/>
  <c r="C38" i="3" s="1"/>
  <c r="C39" i="3" s="1"/>
  <c r="C40" i="3" s="1"/>
  <c r="C41" i="3" s="1"/>
  <c r="C42" i="3" s="1"/>
  <c r="C20" i="3"/>
  <c r="C21" i="3" s="1"/>
  <c r="C22" i="3" s="1"/>
  <c r="C23" i="3" s="1"/>
  <c r="C24" i="3" s="1"/>
  <c r="C25" i="3" s="1"/>
  <c r="C26" i="3" s="1"/>
  <c r="C27" i="3" s="1"/>
  <c r="C28" i="3" s="1"/>
  <c r="C29" i="3" s="1"/>
  <c r="C30" i="3" s="1"/>
  <c r="C31" i="3" s="1"/>
  <c r="C32" i="3" s="1"/>
  <c r="C33" i="3" s="1"/>
  <c r="C43" i="5" l="1"/>
  <c r="C44" i="5" s="1"/>
  <c r="C45" i="5" s="1"/>
  <c r="C46" i="5" s="1"/>
  <c r="C47" i="5" s="1"/>
  <c r="C48" i="5" s="1"/>
  <c r="C33" i="5"/>
  <c r="C34" i="5" s="1"/>
  <c r="C35" i="5" s="1"/>
  <c r="C36" i="5" s="1"/>
  <c r="C37" i="5" s="1"/>
  <c r="C38" i="5" s="1"/>
  <c r="C39" i="5" s="1"/>
  <c r="C6" i="16" l="1"/>
  <c r="C7" i="16" s="1"/>
  <c r="C8" i="16" s="1"/>
  <c r="C9" i="16" s="1"/>
  <c r="C10" i="16" s="1"/>
  <c r="C11" i="16" s="1"/>
  <c r="C12" i="16" s="1"/>
  <c r="C13" i="16" s="1"/>
  <c r="C14" i="16" s="1"/>
  <c r="C15" i="16" s="1"/>
  <c r="C16" i="16" s="1"/>
  <c r="C17" i="16" s="1"/>
  <c r="C18" i="16" s="1"/>
  <c r="C19" i="16" s="1"/>
  <c r="C20" i="16" s="1"/>
  <c r="C21" i="16" s="1"/>
  <c r="C22" i="16" s="1"/>
  <c r="C23" i="16" s="1"/>
  <c r="C24" i="16" s="1"/>
  <c r="C25" i="16" s="1"/>
  <c r="G4" i="16"/>
  <c r="C6" i="15"/>
  <c r="C7" i="15" s="1"/>
  <c r="C8" i="15" s="1"/>
  <c r="C9" i="15" s="1"/>
  <c r="C10" i="15" s="1"/>
  <c r="C11" i="15" s="1"/>
  <c r="G4" i="15"/>
  <c r="C6" i="13"/>
  <c r="C7" i="13" s="1"/>
  <c r="C8" i="13" s="1"/>
  <c r="C9" i="13" s="1"/>
  <c r="C10" i="13" s="1"/>
  <c r="C11" i="13" s="1"/>
  <c r="C12" i="13" s="1"/>
  <c r="C13" i="13" s="1"/>
  <c r="C14" i="13" s="1"/>
  <c r="C15" i="13" s="1"/>
  <c r="C16" i="13" s="1"/>
  <c r="C17" i="13" s="1"/>
  <c r="C18" i="13" s="1"/>
  <c r="G4" i="13"/>
  <c r="C13" i="15" l="1"/>
  <c r="C14" i="15" s="1"/>
  <c r="C12" i="15"/>
  <c r="C6" i="6"/>
  <c r="C7" i="6" s="1"/>
  <c r="C8" i="6" s="1"/>
  <c r="C9" i="6" s="1"/>
  <c r="C10" i="6" s="1"/>
  <c r="C11" i="6" s="1"/>
  <c r="C12" i="6" s="1"/>
  <c r="C13" i="6" s="1"/>
  <c r="C14" i="6" s="1"/>
  <c r="G4" i="6"/>
  <c r="G4" i="5"/>
  <c r="C6" i="4"/>
  <c r="C7" i="4" s="1"/>
  <c r="C8" i="4" s="1"/>
  <c r="C9" i="4" s="1"/>
  <c r="C10" i="4" s="1"/>
  <c r="C11" i="4" s="1"/>
  <c r="C12" i="4" s="1"/>
  <c r="C13" i="4" s="1"/>
  <c r="C14" i="4" s="1"/>
  <c r="C15" i="4" s="1"/>
  <c r="C16" i="4" s="1"/>
  <c r="C17" i="4" s="1"/>
  <c r="C18" i="4" s="1"/>
  <c r="C19" i="4" s="1"/>
  <c r="C20" i="4" s="1"/>
  <c r="C21" i="4" s="1"/>
  <c r="C22" i="4" s="1"/>
  <c r="C23" i="4" s="1"/>
  <c r="C24" i="4" s="1"/>
  <c r="C25" i="4" s="1"/>
  <c r="C26" i="4" s="1"/>
  <c r="C27" i="4" s="1"/>
  <c r="C28" i="4" s="1"/>
  <c r="C29" i="4" s="1"/>
  <c r="C30" i="4" s="1"/>
  <c r="C31" i="4" s="1"/>
  <c r="C32" i="4" s="1"/>
  <c r="C33" i="4" s="1"/>
  <c r="C34" i="4" s="1"/>
  <c r="C35" i="4" s="1"/>
  <c r="C36" i="4" s="1"/>
  <c r="C37" i="4" s="1"/>
  <c r="C38" i="4" s="1"/>
  <c r="C39" i="4" s="1"/>
  <c r="C40" i="4" s="1"/>
  <c r="C41" i="4" s="1"/>
  <c r="C42" i="4" s="1"/>
  <c r="C43" i="4" s="1"/>
  <c r="G4" i="4"/>
  <c r="C6" i="3"/>
  <c r="C7" i="3" s="1"/>
  <c r="C8" i="3" s="1"/>
  <c r="C9" i="3" s="1"/>
  <c r="G4" i="3"/>
  <c r="C16" i="15" l="1"/>
  <c r="C17" i="15" s="1"/>
  <c r="C18" i="15" s="1"/>
  <c r="C19" i="15" s="1"/>
  <c r="C20" i="15" s="1"/>
  <c r="C21" i="15" s="1"/>
  <c r="C22" i="15" s="1"/>
  <c r="C23" i="15" s="1"/>
  <c r="C24" i="15" s="1"/>
  <c r="C25" i="15" s="1"/>
  <c r="C26" i="15" s="1"/>
  <c r="C27" i="15" s="1"/>
  <c r="C28" i="15" s="1"/>
  <c r="C29" i="15" s="1"/>
  <c r="C30" i="15" s="1"/>
  <c r="C31" i="15" s="1"/>
  <c r="C32" i="15" s="1"/>
  <c r="C33" i="15" s="1"/>
  <c r="C15" i="15"/>
  <c r="C10" i="3"/>
  <c r="C11" i="3" s="1"/>
  <c r="C12" i="3" s="1"/>
  <c r="C13" i="3" s="1"/>
  <c r="C14" i="3" s="1"/>
  <c r="C15" i="3" s="1"/>
  <c r="C16" i="3" s="1"/>
</calcChain>
</file>

<file path=xl/sharedStrings.xml><?xml version="1.0" encoding="utf-8"?>
<sst xmlns="http://schemas.openxmlformats.org/spreadsheetml/2006/main" count="3629" uniqueCount="770">
  <si>
    <t>Autor:</t>
  </si>
  <si>
    <t>Versión:</t>
  </si>
  <si>
    <t>v.001</t>
  </si>
  <si>
    <t>Total horas:</t>
  </si>
  <si>
    <t>Número</t>
  </si>
  <si>
    <t>Holmann Dario Piraneque Morales</t>
  </si>
  <si>
    <t xml:space="preserve">Concepto </t>
  </si>
  <si>
    <t xml:space="preserve">Pasivo Prestacional </t>
  </si>
  <si>
    <t>Aplicación</t>
  </si>
  <si>
    <t>Campo</t>
  </si>
  <si>
    <t xml:space="preserve">Variable </t>
  </si>
  <si>
    <t>Periodicidad</t>
  </si>
  <si>
    <t xml:space="preserve">Observaciones </t>
  </si>
  <si>
    <t>Ruta / soporte</t>
  </si>
  <si>
    <t>FOMAG I</t>
  </si>
  <si>
    <t>Proceso</t>
  </si>
  <si>
    <t>Actualizacion tasa DTF</t>
  </si>
  <si>
    <t>No</t>
  </si>
  <si>
    <t>Mensual</t>
  </si>
  <si>
    <t>NIT</t>
  </si>
  <si>
    <t>SI</t>
  </si>
  <si>
    <t>People</t>
  </si>
  <si>
    <t>BD Decreto 3752 - 2003</t>
  </si>
  <si>
    <t>Manual</t>
  </si>
  <si>
    <t>CODIGO DANE</t>
  </si>
  <si>
    <t xml:space="preserve">OBSERVACION CIERRE MES </t>
  </si>
  <si>
    <t xml:space="preserve">OBSERVACION CIERRE </t>
  </si>
  <si>
    <t>Menúppal/Cuentasacobrar/Cuentasdeclientes/Informacióndelcliente/Actividaddelcliente</t>
  </si>
  <si>
    <t>ESTADO
DOCENTE</t>
  </si>
  <si>
    <t>CORREO ELECTRONICO</t>
  </si>
  <si>
    <t>NOMBRE UPC 1</t>
  </si>
  <si>
    <t>PARENTESCO</t>
  </si>
  <si>
    <t>GENERO UPC1</t>
  </si>
  <si>
    <t>MUNICIPIO 
RESIDENCIA
UPC1</t>
  </si>
  <si>
    <t>DEPTO
RESIDENCIA
UPC1</t>
  </si>
  <si>
    <t>ZONA
RESIDENCIA
UPC1</t>
  </si>
  <si>
    <t>FECHA
NACIMIENTO 
UPC 1
(DD/MM/AA)</t>
  </si>
  <si>
    <t>EDAD UPC 1</t>
  </si>
  <si>
    <t>ESTADO UPC1</t>
  </si>
  <si>
    <t>FECHA DE FALLECIMIENTO</t>
  </si>
  <si>
    <t>TIPO DOC
UPC 2</t>
  </si>
  <si>
    <t>DOC
UPC 2</t>
  </si>
  <si>
    <t>NOMBRE UPC 2</t>
  </si>
  <si>
    <t>GENERO
UPC2</t>
  </si>
  <si>
    <t>MUNICIPIO DE RESIDENCIA UPC2</t>
  </si>
  <si>
    <t>DEPTO RES
UPC2</t>
  </si>
  <si>
    <t>TIPO ZONA UPC2</t>
  </si>
  <si>
    <t>FECHA
NACIMIEN
UPC 2</t>
  </si>
  <si>
    <t>EDAD UPC 2</t>
  </si>
  <si>
    <t>PAGO</t>
  </si>
  <si>
    <t>BD Padres Cotizantes</t>
  </si>
  <si>
    <t>Padres Cotizantes</t>
  </si>
  <si>
    <t xml:space="preserve">PEOPLE </t>
  </si>
  <si>
    <t>HUMANO</t>
  </si>
  <si>
    <t>HOSVITAL</t>
  </si>
  <si>
    <t>FOMAG 1</t>
  </si>
  <si>
    <t>BD CPP</t>
  </si>
  <si>
    <t>Cuotas Partes Pensionales CPP</t>
  </si>
  <si>
    <t>Fomag 2</t>
  </si>
  <si>
    <t>para el registro del incremento de Capital e Intereses de CPP se realiza mes vencido, se consulta la Pag del Banco de la Republica el valor de la DTF del mes anterior y se envía correo a la persona encargada para que la registre en Fomag 2, una vez confirmen que este fue actualizado se procede con la liquidación de CPP y generación de los reportes Superfinanciera 1, 2 y 3.</t>
  </si>
  <si>
    <t>Pasivo Corriente</t>
  </si>
  <si>
    <t>BD Pasivo Corriente</t>
  </si>
  <si>
    <t>PSE CONCENTRACION REC BBVA  </t>
  </si>
  <si>
    <t>NUMERO_INGRESO</t>
  </si>
  <si>
    <t>PROCEDENCIA</t>
  </si>
  <si>
    <t>VALOR_INGRESO</t>
  </si>
  <si>
    <t>CONCEPTO_REINTEGRO</t>
  </si>
  <si>
    <t>FECHA_INGRESO</t>
  </si>
  <si>
    <t>FECHA_DESAGREGACION</t>
  </si>
  <si>
    <t>FECHA INGRESO</t>
  </si>
  <si>
    <t>FECHA CONSIGNACION</t>
  </si>
  <si>
    <t>NOMBRE</t>
  </si>
  <si>
    <t>FECHA DESAGREGACION</t>
  </si>
  <si>
    <t>BANCO_PEOPLE</t>
  </si>
  <si>
    <t>CUENTA_PEOPLE</t>
  </si>
  <si>
    <t>Cuota de Afiliación</t>
  </si>
  <si>
    <t xml:space="preserve">REFERENCIA 1 </t>
  </si>
  <si>
    <t>PAGINA WEB BANCO BBVA</t>
  </si>
  <si>
    <t>Reintegros</t>
  </si>
  <si>
    <t>BD Reintegros</t>
  </si>
  <si>
    <t>BANCO</t>
  </si>
  <si>
    <t>NRO. UNIFY</t>
  </si>
  <si>
    <t>NRO. INGRESO</t>
  </si>
  <si>
    <t>DESCRIPCION</t>
  </si>
  <si>
    <t>Decreto 3752 - 2003</t>
  </si>
  <si>
    <t>INCREMENTO</t>
  </si>
  <si>
    <t>NO</t>
  </si>
  <si>
    <t>Fomag II</t>
  </si>
  <si>
    <t>SALDO MES ANTERIOR * IPC AÑO ANTERIOR</t>
  </si>
  <si>
    <t>IPC AÑO ANTERIOR</t>
  </si>
  <si>
    <t>Excel</t>
  </si>
  <si>
    <t>Se consulta en la pagina del DANE</t>
  </si>
  <si>
    <t>Campo Calculado</t>
  </si>
  <si>
    <t>saldo Balance</t>
  </si>
  <si>
    <t>https://www.dane.gov.co/index.php/comunicados-y-boletines/indice-de-precios-y-costos/ipc</t>
  </si>
  <si>
    <t>CODIGO_ENTE</t>
  </si>
  <si>
    <t>NOMBRE_ET</t>
  </si>
  <si>
    <t>TIPO_IDENT</t>
  </si>
  <si>
    <t>NUMERO_IDENT</t>
  </si>
  <si>
    <t>FECHA_NACIMIENTO</t>
  </si>
  <si>
    <t>SEXO</t>
  </si>
  <si>
    <t>FECHA_POSESION</t>
  </si>
  <si>
    <t>FECHA_AFIL_FONDO</t>
  </si>
  <si>
    <t>ESTADO_ACTUAL</t>
  </si>
  <si>
    <t>TIPO_VINCULACION1</t>
  </si>
  <si>
    <t>VALOR CESANTIAS</t>
  </si>
  <si>
    <t>CESANTIAS PARCIALES</t>
  </si>
  <si>
    <t>Fomag I</t>
  </si>
  <si>
    <t>Acumulado por docentes de cesantias(Extracto de Intereses)</t>
  </si>
  <si>
    <t>Valor de cesantias parciales Pagadas por docente</t>
  </si>
  <si>
    <t>ORIGEN</t>
  </si>
  <si>
    <t>DIAS A CARGO</t>
  </si>
  <si>
    <t>DIAS TOTALES PRORRATA</t>
  </si>
  <si>
    <t>PORCENTAJE</t>
  </si>
  <si>
    <t>VLR CESANTIA A LA AFILIACION</t>
  </si>
  <si>
    <t>VLR A CARGO</t>
  </si>
  <si>
    <t xml:space="preserve">Base de datos entrega actuario </t>
  </si>
  <si>
    <t>ruta:fomag II/ Afiliaciones/ informacion afiliacion/ datos basicos</t>
  </si>
  <si>
    <t>ruta:fomag II/ Afiliaciones/ informacion afiliacion/Historico Nombramientos</t>
  </si>
  <si>
    <t>Servidor de Archivos</t>
  </si>
  <si>
    <t>Pagina Web</t>
  </si>
  <si>
    <t>Consulta y actualizacion DTF</t>
  </si>
  <si>
    <t>Indicador deposito a termino fijo</t>
  </si>
  <si>
    <t>Precondicion</t>
  </si>
  <si>
    <t>https://www.banrep.gov.co/es/estadisticas/tasas-captacion-semanales-y-mensuales</t>
  </si>
  <si>
    <t>NUEVO SALDO CON INCREMENTO</t>
  </si>
  <si>
    <t>excel</t>
  </si>
  <si>
    <t>people</t>
  </si>
  <si>
    <t>Saldo Cierre mes anterior + Total Incremento Mes Actual</t>
  </si>
  <si>
    <t>Liquidacion cuotas partes</t>
  </si>
  <si>
    <t>Liquidar</t>
  </si>
  <si>
    <t>Ruta: Fomag II/Liquidacion Cuotas Partes/Liquidacion</t>
  </si>
  <si>
    <t>RAZON SOCIAL ENTE PREVISOR</t>
  </si>
  <si>
    <t>SALDO TOTAL MES ANTERIOR:</t>
  </si>
  <si>
    <t>CAPITAL</t>
  </si>
  <si>
    <t>INTERESES</t>
  </si>
  <si>
    <t>TOTAL DEUDA</t>
  </si>
  <si>
    <t>INCREMENTO MES ACTUAL:</t>
  </si>
  <si>
    <t>SALDO TOTAL MES ACTUAL</t>
  </si>
  <si>
    <t>Reporte super financiera 2</t>
  </si>
  <si>
    <t>Ruta: Fomag II/Liquidacion Cuotas Partes/Reportes Formato super financiera II</t>
  </si>
  <si>
    <t>CAPITAL (MES ANTERIOR)</t>
  </si>
  <si>
    <t>INTERESES (MES ANTERIOR)</t>
  </si>
  <si>
    <t>TOTAL DEUDA (MES ANTERIOR)</t>
  </si>
  <si>
    <t>CAPITAL (MES ACTUAL)</t>
  </si>
  <si>
    <t>INTERESES (MES ACTUAL)</t>
  </si>
  <si>
    <t>TOTAL DEUDA (TOTAL INCREMENTO MES ACTUAL)</t>
  </si>
  <si>
    <t>PERIODO DE MOVIMIENTO</t>
  </si>
  <si>
    <t>SALDO TOTAL</t>
  </si>
  <si>
    <t>RECAUDO MES</t>
  </si>
  <si>
    <t>SALDO FINAL</t>
  </si>
  <si>
    <t>FECHA DE CORTE</t>
  </si>
  <si>
    <t>ENTE PREVISOR</t>
  </si>
  <si>
    <t>CEDULA</t>
  </si>
  <si>
    <t>NOMBRE PENSIONADO</t>
  </si>
  <si>
    <t>RESOLUCION</t>
  </si>
  <si>
    <t>FECHA</t>
  </si>
  <si>
    <t>Reporte super financiera 1</t>
  </si>
  <si>
    <t>Reporte super financiera 3</t>
  </si>
  <si>
    <r>
      <t>Se deben ingresar los parametros establecidos: (</t>
    </r>
    <r>
      <rPr>
        <b/>
        <sz val="11"/>
        <color theme="1"/>
        <rFont val="Calibri"/>
        <family val="2"/>
        <scheme val="minor"/>
      </rPr>
      <t xml:space="preserve">Empresa: </t>
    </r>
    <r>
      <rPr>
        <sz val="11"/>
        <color theme="1"/>
        <rFont val="Calibri"/>
        <family val="2"/>
        <scheme val="minor"/>
      </rPr>
      <t>fiduprevisora S.A fondo de prestaciones sociales del magisterio</t>
    </r>
    <r>
      <rPr>
        <b/>
        <sz val="11"/>
        <color theme="1"/>
        <rFont val="Calibri"/>
        <family val="2"/>
        <scheme val="minor"/>
      </rPr>
      <t xml:space="preserve"> Previsora:</t>
    </r>
    <r>
      <rPr>
        <sz val="11"/>
        <color theme="1"/>
        <rFont val="Calibri"/>
        <family val="2"/>
        <scheme val="minor"/>
      </rPr>
      <t xml:space="preserve"> Todas las previsoras </t>
    </r>
    <r>
      <rPr>
        <b/>
        <sz val="11"/>
        <color theme="1"/>
        <rFont val="Calibri"/>
        <family val="2"/>
        <scheme val="minor"/>
      </rPr>
      <t>Cotizantes:</t>
    </r>
    <r>
      <rPr>
        <sz val="11"/>
        <color theme="1"/>
        <rFont val="Calibri"/>
        <family val="2"/>
        <scheme val="minor"/>
      </rPr>
      <t xml:space="preserve"> Todas las cotizantes </t>
    </r>
    <r>
      <rPr>
        <b/>
        <sz val="11"/>
        <color theme="1"/>
        <rFont val="Calibri"/>
        <family val="2"/>
        <scheme val="minor"/>
      </rPr>
      <t>Pensionados:</t>
    </r>
    <r>
      <rPr>
        <sz val="11"/>
        <color theme="1"/>
        <rFont val="Calibri"/>
        <family val="2"/>
        <scheme val="minor"/>
      </rPr>
      <t xml:space="preserve"> Todos los pensionados </t>
    </r>
    <r>
      <rPr>
        <b/>
        <sz val="11"/>
        <color theme="1"/>
        <rFont val="Calibri"/>
        <family val="2"/>
        <scheme val="minor"/>
      </rPr>
      <t>Fecha:</t>
    </r>
    <r>
      <rPr>
        <sz val="11"/>
        <color theme="1"/>
        <rFont val="Calibri"/>
        <family val="2"/>
        <scheme val="minor"/>
      </rPr>
      <t xml:space="preserve"> Fecha Mes que se va a liquidar - </t>
    </r>
    <r>
      <rPr>
        <u/>
        <sz val="11"/>
        <color theme="1"/>
        <rFont val="Calibri"/>
        <family val="2"/>
        <scheme val="minor"/>
      </rPr>
      <t>Ultimo dia de cada mes</t>
    </r>
    <r>
      <rPr>
        <sz val="11"/>
        <color theme="1"/>
        <rFont val="Calibri"/>
        <family val="2"/>
        <scheme val="minor"/>
      </rPr>
      <t xml:space="preserve">) y realizar liquidacion ( </t>
    </r>
    <r>
      <rPr>
        <b/>
        <sz val="11"/>
        <color theme="1"/>
        <rFont val="Calibri"/>
        <family val="2"/>
        <scheme val="minor"/>
      </rPr>
      <t>1 Unica vez</t>
    </r>
    <r>
      <rPr>
        <sz val="11"/>
        <color theme="1"/>
        <rFont val="Calibri"/>
        <family val="2"/>
        <scheme val="minor"/>
      </rPr>
      <t>)</t>
    </r>
  </si>
  <si>
    <t>DOCENTE</t>
  </si>
  <si>
    <t>RES</t>
  </si>
  <si>
    <t>TP</t>
  </si>
  <si>
    <t>FECEFE</t>
  </si>
  <si>
    <t>MESADA-EFEC</t>
  </si>
  <si>
    <t>MESADA-ACT</t>
  </si>
  <si>
    <t>% CONCU</t>
  </si>
  <si>
    <t xml:space="preserve"> DEUDA </t>
  </si>
  <si>
    <t>ENTE</t>
  </si>
  <si>
    <r>
      <t>·</t>
    </r>
    <r>
      <rPr>
        <sz val="7"/>
        <color theme="1"/>
        <rFont val="Times New Roman"/>
        <family val="1"/>
      </rPr>
      <t xml:space="preserve">         </t>
    </r>
    <r>
      <rPr>
        <sz val="11"/>
        <color theme="1"/>
        <rFont val="Calibri"/>
        <family val="2"/>
        <scheme val="minor"/>
      </rPr>
      <t>Nombre Entidad</t>
    </r>
  </si>
  <si>
    <r>
      <t>·</t>
    </r>
    <r>
      <rPr>
        <sz val="7"/>
        <color theme="1"/>
        <rFont val="Times New Roman"/>
        <family val="1"/>
      </rPr>
      <t xml:space="preserve">         </t>
    </r>
    <r>
      <rPr>
        <sz val="11"/>
        <color theme="1"/>
        <rFont val="Calibri"/>
        <family val="2"/>
        <scheme val="minor"/>
      </rPr>
      <t>Nombre del Docente</t>
    </r>
  </si>
  <si>
    <r>
      <t>·</t>
    </r>
    <r>
      <rPr>
        <sz val="7"/>
        <color theme="1"/>
        <rFont val="Times New Roman"/>
        <family val="1"/>
      </rPr>
      <t xml:space="preserve">         </t>
    </r>
    <r>
      <rPr>
        <sz val="11"/>
        <color theme="1"/>
        <rFont val="Calibri"/>
        <family val="2"/>
        <scheme val="minor"/>
      </rPr>
      <t>Documento de Identidad</t>
    </r>
  </si>
  <si>
    <r>
      <t>·</t>
    </r>
    <r>
      <rPr>
        <sz val="7"/>
        <color theme="1"/>
        <rFont val="Times New Roman"/>
        <family val="1"/>
      </rPr>
      <t xml:space="preserve">         </t>
    </r>
    <r>
      <rPr>
        <sz val="11"/>
        <color theme="1"/>
        <rFont val="Calibri"/>
        <family val="2"/>
        <scheme val="minor"/>
      </rPr>
      <t>Porcentaje de Concurrencia</t>
    </r>
  </si>
  <si>
    <r>
      <t>·</t>
    </r>
    <r>
      <rPr>
        <sz val="7"/>
        <color theme="1"/>
        <rFont val="Times New Roman"/>
        <family val="1"/>
      </rPr>
      <t xml:space="preserve">         </t>
    </r>
    <r>
      <rPr>
        <sz val="11"/>
        <color theme="1"/>
        <rFont val="Calibri"/>
        <family val="2"/>
        <scheme val="minor"/>
      </rPr>
      <t>Valor Cuota Parte</t>
    </r>
  </si>
  <si>
    <r>
      <t>·</t>
    </r>
    <r>
      <rPr>
        <sz val="7"/>
        <color theme="1"/>
        <rFont val="Times New Roman"/>
        <family val="1"/>
      </rPr>
      <t xml:space="preserve">         </t>
    </r>
    <r>
      <rPr>
        <sz val="11"/>
        <color theme="1"/>
        <rFont val="Calibri"/>
        <family val="2"/>
        <scheme val="minor"/>
      </rPr>
      <t>Valor Mesada Pensional</t>
    </r>
  </si>
  <si>
    <r>
      <t>·</t>
    </r>
    <r>
      <rPr>
        <sz val="7"/>
        <color theme="1"/>
        <rFont val="Times New Roman"/>
        <family val="1"/>
      </rPr>
      <t xml:space="preserve">         </t>
    </r>
    <r>
      <rPr>
        <sz val="11"/>
        <color theme="1"/>
        <rFont val="Calibri"/>
        <family val="2"/>
        <scheme val="minor"/>
      </rPr>
      <t>Fecha de Efectividad</t>
    </r>
  </si>
  <si>
    <r>
      <t>·</t>
    </r>
    <r>
      <rPr>
        <sz val="7"/>
        <color theme="1"/>
        <rFont val="Times New Roman"/>
        <family val="1"/>
      </rPr>
      <t xml:space="preserve">         </t>
    </r>
    <r>
      <rPr>
        <sz val="11"/>
        <color theme="1"/>
        <rFont val="Calibri"/>
        <family val="2"/>
        <scheme val="minor"/>
      </rPr>
      <t>Fecha de Corte</t>
    </r>
  </si>
  <si>
    <r>
      <t>·</t>
    </r>
    <r>
      <rPr>
        <sz val="7"/>
        <color theme="1"/>
        <rFont val="Times New Roman"/>
        <family val="1"/>
      </rPr>
      <t xml:space="preserve">         </t>
    </r>
    <r>
      <rPr>
        <sz val="11"/>
        <color theme="1"/>
        <rFont val="Calibri"/>
        <family val="2"/>
        <scheme val="minor"/>
      </rPr>
      <t>Prestación Económica</t>
    </r>
  </si>
  <si>
    <t>Resolución</t>
  </si>
  <si>
    <r>
      <t>·</t>
    </r>
    <r>
      <rPr>
        <sz val="7"/>
        <color theme="1"/>
        <rFont val="Times New Roman"/>
        <family val="1"/>
      </rPr>
      <t xml:space="preserve">         </t>
    </r>
    <r>
      <rPr>
        <sz val="11"/>
        <color theme="1"/>
        <rFont val="Calibri"/>
        <family val="2"/>
        <scheme val="minor"/>
      </rPr>
      <t>AÑO</t>
    </r>
  </si>
  <si>
    <r>
      <t>·</t>
    </r>
    <r>
      <rPr>
        <sz val="7"/>
        <color theme="1"/>
        <rFont val="Times New Roman"/>
        <family val="1"/>
      </rPr>
      <t xml:space="preserve">         </t>
    </r>
    <r>
      <rPr>
        <sz val="11"/>
        <color theme="1"/>
        <rFont val="Calibri"/>
        <family val="2"/>
        <scheme val="minor"/>
      </rPr>
      <t>MES</t>
    </r>
  </si>
  <si>
    <r>
      <t>·</t>
    </r>
    <r>
      <rPr>
        <sz val="7"/>
        <color theme="1"/>
        <rFont val="Times New Roman"/>
        <family val="1"/>
      </rPr>
      <t xml:space="preserve">         </t>
    </r>
    <r>
      <rPr>
        <sz val="11"/>
        <color theme="1"/>
        <rFont val="Calibri"/>
        <family val="2"/>
        <scheme val="minor"/>
      </rPr>
      <t>DIAS</t>
    </r>
  </si>
  <si>
    <r>
      <t>·</t>
    </r>
    <r>
      <rPr>
        <sz val="7"/>
        <color theme="1"/>
        <rFont val="Times New Roman"/>
        <family val="1"/>
      </rPr>
      <t xml:space="preserve">         </t>
    </r>
    <r>
      <rPr>
        <sz val="11"/>
        <color theme="1"/>
        <rFont val="Calibri"/>
        <family val="2"/>
        <scheme val="minor"/>
      </rPr>
      <t>"VALOR DIARIO"</t>
    </r>
  </si>
  <si>
    <r>
      <t>·</t>
    </r>
    <r>
      <rPr>
        <sz val="7"/>
        <color theme="1"/>
        <rFont val="Times New Roman"/>
        <family val="1"/>
      </rPr>
      <t xml:space="preserve">         </t>
    </r>
    <r>
      <rPr>
        <sz val="11"/>
        <color theme="1"/>
        <rFont val="Calibri"/>
        <family val="2"/>
        <scheme val="minor"/>
      </rPr>
      <t>"VALOR MESADA"</t>
    </r>
  </si>
  <si>
    <r>
      <t>·</t>
    </r>
    <r>
      <rPr>
        <sz val="7"/>
        <color theme="1"/>
        <rFont val="Times New Roman"/>
        <family val="1"/>
      </rPr>
      <t xml:space="preserve">         </t>
    </r>
    <r>
      <rPr>
        <sz val="11"/>
        <color theme="1"/>
        <rFont val="Calibri"/>
        <family val="2"/>
        <scheme val="minor"/>
      </rPr>
      <t>VALOR CUOTA PARTE</t>
    </r>
  </si>
  <si>
    <r>
      <t>·</t>
    </r>
    <r>
      <rPr>
        <sz val="7"/>
        <color theme="1"/>
        <rFont val="Times New Roman"/>
        <family val="1"/>
      </rPr>
      <t xml:space="preserve">         </t>
    </r>
    <r>
      <rPr>
        <sz val="11"/>
        <color theme="1"/>
        <rFont val="Calibri"/>
        <family val="2"/>
        <scheme val="minor"/>
      </rPr>
      <t>VALOR ACUMULADO CTAS PTES</t>
    </r>
  </si>
  <si>
    <r>
      <t>·</t>
    </r>
    <r>
      <rPr>
        <sz val="7"/>
        <color theme="1"/>
        <rFont val="Times New Roman"/>
        <family val="1"/>
      </rPr>
      <t xml:space="preserve">         </t>
    </r>
    <r>
      <rPr>
        <sz val="11"/>
        <color theme="1"/>
        <rFont val="Calibri"/>
        <family val="2"/>
        <scheme val="minor"/>
      </rPr>
      <t>"% Interés"</t>
    </r>
  </si>
  <si>
    <r>
      <t>·</t>
    </r>
    <r>
      <rPr>
        <sz val="7"/>
        <color theme="1"/>
        <rFont val="Times New Roman"/>
        <family val="1"/>
      </rPr>
      <t xml:space="preserve">         </t>
    </r>
    <r>
      <rPr>
        <sz val="11"/>
        <color theme="1"/>
        <rFont val="Calibri"/>
        <family val="2"/>
        <scheme val="minor"/>
      </rPr>
      <t>VALOR INTERES</t>
    </r>
  </si>
  <si>
    <r>
      <t>·</t>
    </r>
    <r>
      <rPr>
        <sz val="7"/>
        <color theme="1"/>
        <rFont val="Times New Roman"/>
        <family val="1"/>
      </rPr>
      <t xml:space="preserve">         </t>
    </r>
    <r>
      <rPr>
        <sz val="11"/>
        <color theme="1"/>
        <rFont val="Calibri"/>
        <family val="2"/>
        <scheme val="minor"/>
      </rPr>
      <t>VALOR TOTAL</t>
    </r>
  </si>
  <si>
    <t>REPORTE DETALLADO POR PENSIONADOS</t>
  </si>
  <si>
    <t>LiquidaciónCuotasPartes/Reportes/Formtatosuperfinanciera 3</t>
  </si>
  <si>
    <t>Ruta: LiquidaciónCuotasPartes/Reportes/detallado por pensionados</t>
  </si>
  <si>
    <t>Fomag 1</t>
  </si>
  <si>
    <t>consulta de prestaciones - Pensionados Cuota Parte</t>
  </si>
  <si>
    <t>plantilla excel</t>
  </si>
  <si>
    <t>ver plantilla</t>
  </si>
  <si>
    <t>son campos que se capturan en fomag 1 y se diligencia en la plantilla</t>
  </si>
  <si>
    <t>servidor de archivos</t>
  </si>
  <si>
    <t>ANUAL</t>
  </si>
  <si>
    <t>MENSUAL</t>
  </si>
  <si>
    <t>IPC+NUEVOS</t>
  </si>
  <si>
    <t>SERVIDOR DE ARCHIVOS</t>
  </si>
  <si>
    <t>LiquidaciónCuotasPartes/Reportes/Formtatosuperfinanciera 1</t>
  </si>
  <si>
    <r>
      <t xml:space="preserve">Se deben ingresar los parametros establecidos: </t>
    </r>
    <r>
      <rPr>
        <b/>
        <sz val="11"/>
        <color theme="1"/>
        <rFont val="Calibri"/>
        <family val="2"/>
        <scheme val="minor"/>
      </rPr>
      <t>FECHA CORTE INICIAL:</t>
    </r>
    <r>
      <rPr>
        <sz val="11"/>
        <color theme="1"/>
        <rFont val="Calibri"/>
        <family val="2"/>
        <scheme val="minor"/>
      </rPr>
      <t xml:space="preserve"> Es la misma que </t>
    </r>
    <r>
      <rPr>
        <b/>
        <u/>
        <sz val="11"/>
        <color theme="1"/>
        <rFont val="Calibri"/>
        <family val="2"/>
        <scheme val="minor"/>
      </rPr>
      <t>LA FECHA DEL ULTIMO MES</t>
    </r>
    <r>
      <rPr>
        <sz val="11"/>
        <color theme="1"/>
        <rFont val="Calibri"/>
        <family val="2"/>
        <scheme val="minor"/>
      </rPr>
      <t xml:space="preserve"> </t>
    </r>
    <r>
      <rPr>
        <b/>
        <sz val="11"/>
        <color theme="1"/>
        <rFont val="Calibri"/>
        <family val="2"/>
        <scheme val="minor"/>
      </rPr>
      <t>Empresa:</t>
    </r>
    <r>
      <rPr>
        <sz val="11"/>
        <color theme="1"/>
        <rFont val="Calibri"/>
        <family val="2"/>
        <scheme val="minor"/>
      </rPr>
      <t xml:space="preserve"> Fiduprevisora Fondo de prestaciones sociales del magisterio </t>
    </r>
    <r>
      <rPr>
        <b/>
        <sz val="11"/>
        <color theme="1"/>
        <rFont val="Calibri"/>
        <family val="2"/>
        <scheme val="minor"/>
      </rPr>
      <t>Previsora:</t>
    </r>
    <r>
      <rPr>
        <sz val="11"/>
        <color theme="1"/>
        <rFont val="Calibri"/>
        <family val="2"/>
        <scheme val="minor"/>
      </rPr>
      <t xml:space="preserve"> Entidad a consultar - ¡</t>
    </r>
    <r>
      <rPr>
        <b/>
        <u/>
        <sz val="11"/>
        <color theme="1"/>
        <rFont val="Calibri"/>
        <family val="2"/>
        <scheme val="minor"/>
      </rPr>
      <t>la que se necesite!</t>
    </r>
    <r>
      <rPr>
        <sz val="11"/>
        <color theme="1"/>
        <rFont val="Calibri"/>
        <family val="2"/>
        <scheme val="minor"/>
      </rPr>
      <t xml:space="preserve"> y ya; Se genera la informacion. Ya sea en </t>
    </r>
    <r>
      <rPr>
        <b/>
        <sz val="11"/>
        <color theme="1"/>
        <rFont val="Calibri"/>
        <family val="2"/>
        <scheme val="minor"/>
      </rPr>
      <t>EXCEL</t>
    </r>
    <r>
      <rPr>
        <sz val="11"/>
        <color theme="1"/>
        <rFont val="Calibri"/>
        <family val="2"/>
        <scheme val="minor"/>
      </rPr>
      <t xml:space="preserve"> o en </t>
    </r>
    <r>
      <rPr>
        <b/>
        <sz val="11"/>
        <color theme="1"/>
        <rFont val="Calibri"/>
        <family val="2"/>
        <scheme val="minor"/>
      </rPr>
      <t>PDF</t>
    </r>
  </si>
  <si>
    <t>DIARIO</t>
  </si>
  <si>
    <t>http://172.16.0.206:9080/reporteador/#/403</t>
  </si>
  <si>
    <t>El campo lo trae el reporteador de la ruta mencionada</t>
  </si>
  <si>
    <t>Aplica para reintegros: cesantias, salud o pension; El campo lo trae el reporteador de la ruta mencionada</t>
  </si>
  <si>
    <t>COD TRANSACCIÓN</t>
  </si>
  <si>
    <t xml:space="preserve"> IMPORTE </t>
  </si>
  <si>
    <t>TIPO GIRO</t>
  </si>
  <si>
    <t>TERCERO- PAGADOR</t>
  </si>
  <si>
    <t>CONCEPTO DEUDA</t>
  </si>
  <si>
    <t>VALOR DESAGREGADO</t>
  </si>
  <si>
    <t>Portal Bancario BBVA</t>
  </si>
  <si>
    <t>Plataforma Avisor</t>
  </si>
  <si>
    <t>Los movimientos se descargan del dia anterior</t>
  </si>
  <si>
    <t>El valor viene Global y el detalle o la discriminación se encuentra en la plataforma avisor; No existe algo que los identifique plenamente; Los movimientos se descargan del dia anterior</t>
  </si>
  <si>
    <t>Fecha</t>
  </si>
  <si>
    <t>Referencia</t>
  </si>
  <si>
    <t>Los movimientos se descargan del dia anterior. Para las cuentas 309012821 - 309012813 Ver pantallazos de descargue</t>
  </si>
  <si>
    <t xml:space="preserve">valor porcentaje separacion contable </t>
  </si>
  <si>
    <t>departamento o rubro de separación</t>
  </si>
  <si>
    <t xml:space="preserve">Porcentaje Separacion contable </t>
  </si>
  <si>
    <t>La separacion debe realizarse teniendo en cuenta el concepto de recaudo - Ver tabla Anexa</t>
  </si>
  <si>
    <t>Ver tabla anexa</t>
  </si>
  <si>
    <t>Concepto ingreso</t>
  </si>
  <si>
    <t xml:space="preserve">Los ingresos de desagregan manualmente uno a uno; se requiere la forma masiva </t>
  </si>
  <si>
    <t>DESA_TIPOS_INGRESOS_BI</t>
  </si>
  <si>
    <t>https://www.bbvanetcash.com.co/local_pibee/KDPOSolicitarCredenciales_es.html</t>
  </si>
  <si>
    <t>https://www.ecollect.co/soy-cliente-co</t>
  </si>
  <si>
    <t>Servidor  de Archivos</t>
  </si>
  <si>
    <t>ABONO POR DOMICILIACION</t>
  </si>
  <si>
    <t>RECAUDO FACTURA</t>
  </si>
  <si>
    <t xml:space="preserve"> ABONO TERCEROS BANCO BMOVIL </t>
  </si>
  <si>
    <t>De acuerdo a la procedencia del reintegro 1.- Pension, 2.- Cesantias, 3.- Intereses a las Cesantias, Consultar por documento y extraer el identificador (cesantias), o comprobante (pension e intereses a las cesantias)</t>
  </si>
  <si>
    <t>Se Arma el archivo plano para el posterior cargue masivo</t>
  </si>
  <si>
    <t xml:space="preserve"> TIPO DE TRANSACCION</t>
  </si>
  <si>
    <t>CEDULA BENEFICIARIO</t>
  </si>
  <si>
    <t>PARAMETRO 1022</t>
  </si>
  <si>
    <t xml:space="preserve">FECHA DE PAGO DE LA NOMINA </t>
  </si>
  <si>
    <t>PARAMETRO NOTAS CREDITO (METODO 1) Y PARA EL METODO 2 SON</t>
  </si>
  <si>
    <t>Depende del movimiento bancario</t>
  </si>
  <si>
    <t>Campo fijo: NC</t>
  </si>
  <si>
    <t>Se debe consultar en fomag 1 de acuerdo a la cedula del beneficiario</t>
  </si>
  <si>
    <t xml:space="preserve">CAMPO FIJO: 1022; En este campo para el metodo I se coloca la cuenta bancaria en la que van a ser registrado los reintegros consolidados en el archivo excel en formato csv. Y de la misma forma la procedencia parametrizada para reintegros que es el numero 3, para el metodo 2 se debe cargar el archivo csv de acuerdo al archivo enviado por el area de tesoreria reportado con numero de voucher </t>
  </si>
  <si>
    <t>INTERFASE_GLOBAL2</t>
  </si>
  <si>
    <t>En este campo se descargar el reporte de reintegros sin identificar que previamente se cargaron en el modulo de cargue no identificado; PARAMETROS DE GENERACIÓN DEL REPORTE: REINTEGROS SIN IDENTIFICAR, FECHA A CONSULTAR (INGRESO), FECHA INICIAL, FECHA FINAL, REPORTE (PLANO)</t>
  </si>
  <si>
    <t>TERCERO PEOPLE</t>
  </si>
  <si>
    <t>CLAVE CONTABLE</t>
  </si>
  <si>
    <t xml:space="preserve">NUMERO DE DOCENTES </t>
  </si>
  <si>
    <t>Campos que ingresan por pantalla</t>
  </si>
  <si>
    <t>REPORTES_REINTEGROS</t>
  </si>
  <si>
    <t>MODI_REINTEGRO</t>
  </si>
  <si>
    <t>Num id receptor</t>
  </si>
  <si>
    <t>Valor ope part entera</t>
  </si>
  <si>
    <t>Detalle-devol</t>
  </si>
  <si>
    <t>ARCHIVO EXCEL</t>
  </si>
  <si>
    <t>Se recibe via correo electronico y banco agrario atravez de una ruta(servidor)</t>
  </si>
  <si>
    <t xml:space="preserve">Correo electronico - ruta: </t>
  </si>
  <si>
    <t>LiquidaciónCuotasPartes/Reportes/Formtatosuperfinanciera 1-2-3</t>
  </si>
  <si>
    <t>LiquidaciónCuotasPartes/Reportes/Formtatosuperfinanciera 2</t>
  </si>
  <si>
    <t>CONCEPTO REINTEGRO</t>
  </si>
  <si>
    <t>NOMBRE CONCEPTO</t>
  </si>
  <si>
    <t>VALOR REINTEGRO</t>
  </si>
  <si>
    <t>El reporte que se genera es reintegros identificados,  con los siguientes parametros: fecha inicial, fecha final y tipo de reporte plano</t>
  </si>
  <si>
    <t>CODENTE</t>
  </si>
  <si>
    <t>DD</t>
  </si>
  <si>
    <t>NOMBRES</t>
  </si>
  <si>
    <t>estado</t>
  </si>
  <si>
    <t>TIPO VINCULACION</t>
  </si>
  <si>
    <t>FECHA INICIAL</t>
  </si>
  <si>
    <t>FECHA AFILIACION</t>
  </si>
  <si>
    <t>FECHA FINAL</t>
  </si>
  <si>
    <t>PARTICIPACION</t>
  </si>
  <si>
    <t>VALOR A CARGO ENTIDADES</t>
  </si>
  <si>
    <t xml:space="preserve">VALOR A CARGO </t>
  </si>
  <si>
    <t>valor global</t>
  </si>
  <si>
    <t>% PASIVO CTE</t>
  </si>
  <si>
    <t>valor anual</t>
  </si>
  <si>
    <t>Humano</t>
  </si>
  <si>
    <t xml:space="preserve">Excel </t>
  </si>
  <si>
    <t>TOTAL INCREMENTO * % PENSION</t>
  </si>
  <si>
    <t xml:space="preserve">TOTAL INCREMENTO * % SALUD </t>
  </si>
  <si>
    <t>% SALUD</t>
  </si>
  <si>
    <t>valor parametrizable= 66%</t>
  </si>
  <si>
    <t>valor parametrizable= 34%</t>
  </si>
  <si>
    <t>mensual</t>
  </si>
  <si>
    <t>consulta por pantalla</t>
  </si>
  <si>
    <t>ruta: https://rrhh.gestionsecretariasdeeducacion.gov.co/humano/Ingresar.aspx   - ver archivo</t>
  </si>
  <si>
    <t>Servidor de archivos</t>
  </si>
  <si>
    <t>Balance</t>
  </si>
  <si>
    <t>total aportes fomag</t>
  </si>
  <si>
    <t>Aportes recibidos fomag Apfat + Aportes Recibidos fomag Apfnt</t>
  </si>
  <si>
    <t>FECHA FINAL (RETIRO)</t>
  </si>
  <si>
    <t>MESADA ESTIMADA</t>
  </si>
  <si>
    <t>NUMERO_IDENT Beneficiario (1)</t>
  </si>
  <si>
    <t>NOMBE Beneficiario</t>
  </si>
  <si>
    <t>Sexo Beneficiario</t>
  </si>
  <si>
    <t>FECHA STATUS</t>
  </si>
  <si>
    <t>VALOR_MESADA</t>
  </si>
  <si>
    <t>TIPO PENSION FINAL</t>
  </si>
  <si>
    <t>invalido /valido</t>
  </si>
  <si>
    <t>FOMAG 2</t>
  </si>
  <si>
    <t>CALCULO</t>
  </si>
  <si>
    <t>Generacion calculo</t>
  </si>
  <si>
    <t xml:space="preserve">
Ente Nombramiento Actual (Activo)</t>
  </si>
  <si>
    <t>Ente Nombramiento Actual (Activo)</t>
  </si>
  <si>
    <t>Corresponde a la primera o menor fecha de posesión (primer nombramiento).</t>
  </si>
  <si>
    <t>Corresponde a la fecha de afiliación de acuerdo a la fecha de posesión según nombramiento.</t>
  </si>
  <si>
    <t>Tipo de vinculación del nombramiento de la fecha de posesión.</t>
  </si>
  <si>
    <t>salario según nomina para activos y mesada para pensionados; Corresponde al basico del escalafon según información de nominas de Humano, si no existe en nominas se debe actualizar según el grado en el escalafon registrado en base de datos 2018</t>
  </si>
  <si>
    <t>Para pensiones de sustitución esta Id corresponde al causante de la pensión</t>
  </si>
  <si>
    <t>Para pensiones de sustitucion, este nombre corresponde al causante de la pensión</t>
  </si>
  <si>
    <t>Para pensiones de sustitución esta fecha corresponde a la fecha de nacimiento del Causante</t>
  </si>
  <si>
    <t>La primera fecha de status.</t>
  </si>
  <si>
    <t>Valor mesada según nomina de pensión. Si tiene 2 pensiones se debe sumar las 2.</t>
  </si>
  <si>
    <t>TIPO DE PENSION SEGÚN NOMINA DE PENSIONADOS (SI TIENE 2 PENSIONES LA PRIMERA)</t>
  </si>
  <si>
    <t>Marcar SI para pensiones por invalidez</t>
  </si>
  <si>
    <t>Activo = Que tenga por lo menos 1 nombramiento activo,Pensionado activo=  Es activo y asu vez una pension vigente, Pensionado= No esta activo y tiene pension vigente, retirado= No esta activo, ni pensionado</t>
  </si>
  <si>
    <t>No procede para activos, para pensionados y activados corresponde a la ultima fecha registrada. Ultima fecha de retiro según novedades registradas, si no tiene ninguna novedad de retiro, fecha de fallecimiento.</t>
  </si>
  <si>
    <t>trimestral</t>
  </si>
  <si>
    <t>Consulta beneficiarios</t>
  </si>
  <si>
    <t>consulta nomina de pension</t>
  </si>
  <si>
    <t>se toma el beneficiario que tenga la calidad de conyugue</t>
  </si>
  <si>
    <t>DEPARTAMENTO</t>
  </si>
  <si>
    <t>MUNICIPIO</t>
  </si>
  <si>
    <t>FECHA DE NACIMIENTO</t>
  </si>
  <si>
    <t>ESTADO</t>
  </si>
  <si>
    <t>RESERVA TOTAL</t>
  </si>
  <si>
    <t>Prorrata calculo</t>
  </si>
  <si>
    <t>anual</t>
  </si>
  <si>
    <t>Prorrata pasivo</t>
  </si>
  <si>
    <t xml:space="preserve">el insumo se toma de la prorrata del calculo solo para pensionados </t>
  </si>
  <si>
    <t>VALOR A CARGO / VALOR GLOBAL</t>
  </si>
  <si>
    <t>SUMATORIA DE TODAS LAS MESADAS PAGADAS EN EL AÑO AL EDUCADOR</t>
  </si>
  <si>
    <t>Consulta nomina de pension</t>
  </si>
  <si>
    <t>valor anual * % PASIVO CTE</t>
  </si>
  <si>
    <t>v.003</t>
  </si>
  <si>
    <t xml:space="preserve">Campo Calculado  </t>
  </si>
  <si>
    <t xml:space="preserve">Pagina Web </t>
  </si>
  <si>
    <t>Consulta tasa DTF</t>
  </si>
  <si>
    <t>DTF %</t>
  </si>
  <si>
    <t>la DTF se toma de manera semanal</t>
  </si>
  <si>
    <t xml:space="preserve">Pagina Web banco de la Republica </t>
  </si>
  <si>
    <t>DESDE</t>
  </si>
  <si>
    <t xml:space="preserve">fecha incial de la semana </t>
  </si>
  <si>
    <t>HASTA</t>
  </si>
  <si>
    <t xml:space="preserve">fecha fianl  de la semana </t>
  </si>
  <si>
    <t>DTF EFECTIVO</t>
  </si>
  <si>
    <t>Corresponde la DTF %</t>
  </si>
  <si>
    <t>Ruta: fomag I /Consulta prestaciones</t>
  </si>
  <si>
    <t>TIPO DOC 
UPC
1</t>
  </si>
  <si>
    <t>DOC 
UPC
1</t>
  </si>
  <si>
    <t>EXCEL</t>
  </si>
  <si>
    <t xml:space="preserve">ENTIDAD
TERRITORIAL
</t>
  </si>
  <si>
    <t>No.CONSECUTIVO</t>
  </si>
  <si>
    <t>Campo que lista el numero de registros</t>
  </si>
  <si>
    <t>SUMA= VALOR TARIFA UPC 1 + VALOR TARIFA UPC 2</t>
  </si>
  <si>
    <t>Consulta por docente</t>
  </si>
  <si>
    <t>Ruta: Hosvital / consulta afiliacion cotizante</t>
  </si>
  <si>
    <t xml:space="preserve">ruta: https://rrhh.gestionsecretariasdeeducacion.gov.co/humano/Ingresar.aspx </t>
  </si>
  <si>
    <t>Consulta vinculacion</t>
  </si>
  <si>
    <t>Consulta datos basicos</t>
  </si>
  <si>
    <t>SI UPC ACTIVO BUSCA LA EDAD SEGÚN LA  ZONA CORRESPONDE  - Ver tabla tarifas</t>
  </si>
  <si>
    <t>Pagos dentro del mes</t>
  </si>
  <si>
    <t>Saldo Balance</t>
  </si>
  <si>
    <t>se anexa extracto de intereses</t>
  </si>
  <si>
    <t>Ruta Balance People soft: Menu pricipal- contabilidad general-informes sector financiero-balance de prueba detalladoMenu pricipal- contabilidad general-informes sector financiero-balance de prueba detallado - ver Generacion balance</t>
  </si>
  <si>
    <t>MES</t>
  </si>
  <si>
    <t>TARIFA</t>
  </si>
  <si>
    <t>ORDEN INGRESO</t>
  </si>
  <si>
    <t>FECHA DE CONSIGNACIÓN</t>
  </si>
  <si>
    <t>Fecha Afiliación</t>
  </si>
  <si>
    <t>Hosvital - excel</t>
  </si>
  <si>
    <t>Fecha Retiro</t>
  </si>
  <si>
    <t>Para los retirados antes del 2018  la informacion se encuentra en excel</t>
  </si>
  <si>
    <t>Ruta: Hosvital / consulta afiliacion cotizante - Servidor de archivos</t>
  </si>
  <si>
    <t>Debe listar todos los meses desde la fecha de afiliacion hasta la fecha de retiro</t>
  </si>
  <si>
    <t>Debe calcularla de acuerdo al Año, mes y tabla de tarifa</t>
  </si>
  <si>
    <t>AÑO</t>
  </si>
  <si>
    <t>Debe listar todos los años desde la fecha de afiliacion hasta la fecha de retiro</t>
  </si>
  <si>
    <t>El pago puede venir de Fomag 1 y de excel</t>
  </si>
  <si>
    <t>Fomag 1 - EXCEL</t>
  </si>
  <si>
    <t>DESA_TIPOS_INGRESOS_BI - servidor de archivos</t>
  </si>
  <si>
    <t>Fomag 1 - Humano</t>
  </si>
  <si>
    <t>ID Interfaz</t>
  </si>
  <si>
    <t>Nº Línea Interfaz</t>
  </si>
  <si>
    <t>Tipo Transacción</t>
  </si>
  <si>
    <t>Sec Tipo Transacción</t>
  </si>
  <si>
    <t>Clave Campos Cabecera</t>
  </si>
  <si>
    <t>Tipo Transacción Ajuste</t>
  </si>
  <si>
    <t>Tipo Entrada</t>
  </si>
  <si>
    <t>Motivo Entrada</t>
  </si>
  <si>
    <t>Evento Entrada</t>
  </si>
  <si>
    <t>Unidad Negocio</t>
  </si>
  <si>
    <t>Unidad Negocio GL</t>
  </si>
  <si>
    <t>Cliente</t>
  </si>
  <si>
    <t>Facturación Directa</t>
  </si>
  <si>
    <t>Origen FacSis</t>
  </si>
  <si>
    <t>ID Tipo Factura Sistema</t>
  </si>
  <si>
    <t>ID Ciclo Facturación</t>
  </si>
  <si>
    <t>ID Grupo Facturación</t>
  </si>
  <si>
    <t>Método Pago</t>
  </si>
  <si>
    <t>ID Condiciones Pago</t>
  </si>
  <si>
    <t>Código Banco</t>
  </si>
  <si>
    <t>Cuenta Bancaria</t>
  </si>
  <si>
    <t>Moneda Facturación</t>
  </si>
  <si>
    <t>Moneda Base</t>
  </si>
  <si>
    <t>Clase Cambio</t>
  </si>
  <si>
    <t>Fecha Factura</t>
  </si>
  <si>
    <t>Fecha Contable</t>
  </si>
  <si>
    <t>Tipo Documento</t>
  </si>
  <si>
    <t>Factura a Ajustar</t>
  </si>
  <si>
    <t>Tipo Línea 1</t>
  </si>
  <si>
    <t>Identificador</t>
  </si>
  <si>
    <t>Cantidad</t>
  </si>
  <si>
    <t>Precio Unitario</t>
  </si>
  <si>
    <t>ID Tabla</t>
  </si>
  <si>
    <t>Importe Extendido Neto</t>
  </si>
  <si>
    <t>Extendido Bruto</t>
  </si>
  <si>
    <t>Desde Fecha</t>
  </si>
  <si>
    <t>Hasta Fecha</t>
  </si>
  <si>
    <t>Tipo Nota</t>
  </si>
  <si>
    <t>Nota Estándar</t>
  </si>
  <si>
    <t>Nota Cabecera/Línea</t>
  </si>
  <si>
    <t>Código Nota Estándar</t>
  </si>
  <si>
    <t>Intereses de Mora</t>
  </si>
  <si>
    <t>Intereses Corrientes</t>
  </si>
  <si>
    <t>ID Cargo Vencido</t>
  </si>
  <si>
    <t>Referencia Pago</t>
  </si>
  <si>
    <t>Tipo Entrada Contable</t>
  </si>
  <si>
    <t>Secuencia</t>
  </si>
  <si>
    <t>Nº Secuencia Ingresos</t>
  </si>
  <si>
    <t>Cd Distribución</t>
  </si>
  <si>
    <t>Importe</t>
  </si>
  <si>
    <t>Porcentaje</t>
  </si>
  <si>
    <t>Cuenta</t>
  </si>
  <si>
    <t>Departamento</t>
  </si>
  <si>
    <t>Unidad Explotación</t>
  </si>
  <si>
    <t>Producto</t>
  </si>
  <si>
    <t>Código Fondos</t>
  </si>
  <si>
    <t>Código Programa</t>
  </si>
  <si>
    <t>Subfideicomiso</t>
  </si>
  <si>
    <t>Terceros</t>
  </si>
  <si>
    <t>Proyecto</t>
  </si>
  <si>
    <t>PEOPLE</t>
  </si>
  <si>
    <t>Plantilla excel</t>
  </si>
  <si>
    <t>Cargue people</t>
  </si>
  <si>
    <t>campo fijo: LINE</t>
  </si>
  <si>
    <t>campo fijo:01</t>
  </si>
  <si>
    <t>Campo vacio</t>
  </si>
  <si>
    <t>campo fijo: IN</t>
  </si>
  <si>
    <t>CAMPO FIJO: BI221</t>
  </si>
  <si>
    <t>CAMPO FIJO: GL221</t>
  </si>
  <si>
    <t>CAMPO FIJO: Y</t>
  </si>
  <si>
    <t>CAMPO FIJO:NEGOCIOS</t>
  </si>
  <si>
    <t>CAMPO FIJO: MENSUAL</t>
  </si>
  <si>
    <t>CAMPO FIJO: FACT_NEG</t>
  </si>
  <si>
    <t>CAMPO FIJO: 13</t>
  </si>
  <si>
    <t>CAMPO FIJO: COP</t>
  </si>
  <si>
    <t>CAMPO VACIO</t>
  </si>
  <si>
    <t>Es un consecutivo  generado para identificacion en peoplesoft para cargue</t>
  </si>
  <si>
    <t>Consecutivo de acuerdo al número de lineas</t>
  </si>
  <si>
    <t xml:space="preserve">Consecutivo de acuerdo al número de lineas </t>
  </si>
  <si>
    <t>Es el ID de people asociado a cada cliente, depende de la generación de los insumos</t>
  </si>
  <si>
    <t>Ultimo dia del mes</t>
  </si>
  <si>
    <t>Valor del incremento, depende de la generación del insumo</t>
  </si>
  <si>
    <t>Primer dia del mes</t>
  </si>
  <si>
    <t>Es el valor del incremento, depende de la generacion de los insumos</t>
  </si>
  <si>
    <t>Cuenta bancaria</t>
  </si>
  <si>
    <t>CAMPO FIJO: EFT</t>
  </si>
  <si>
    <t>CAMPO FIJO: 30D</t>
  </si>
  <si>
    <t>CAMPO FIJO: CRRNT</t>
  </si>
  <si>
    <t>CAMPO FIJO: TD_BI_FC</t>
  </si>
  <si>
    <t>CAMPO FIJO: REV</t>
  </si>
  <si>
    <t>CAMPO FIJO: 1</t>
  </si>
  <si>
    <t>CAMPO FIJO: ID</t>
  </si>
  <si>
    <t>CAMPO FIJO: H</t>
  </si>
  <si>
    <t>CAMPO FIJO: AR</t>
  </si>
  <si>
    <t>CAMPO FIJO: 100</t>
  </si>
  <si>
    <t>CAMPO FIJO: RR</t>
  </si>
  <si>
    <t>CAMPO FIJO: CC</t>
  </si>
  <si>
    <t xml:space="preserve">Base de datos entrega actuario/ se requiere la opcion de cargue masivo de esta información </t>
  </si>
  <si>
    <t>CAMPO FIJO: INMOR_CGCP</t>
  </si>
  <si>
    <t>INTERFACE CUENTAS DE COBRO PEOPLE SOFT</t>
  </si>
  <si>
    <t>ID PEOPLE_PCOTIZANTES</t>
  </si>
  <si>
    <t>NIT _PC</t>
  </si>
  <si>
    <t>ID PEOPLE _PC</t>
  </si>
  <si>
    <t>CEDULA COTIZANT _PCOTIZANTES</t>
  </si>
  <si>
    <t>NOMBRE DOCENTE COTIZANTE PRINCIPAL _PCOTIZANTES</t>
  </si>
  <si>
    <t>VALOR TARIFA UPC 1 _PCOTIZANTES</t>
  </si>
  <si>
    <t>VALOR TARIFA UPC2 _PCOTIZANTES</t>
  </si>
  <si>
    <t>PAGO _PCOTIZANTES</t>
  </si>
  <si>
    <t>SALDO ACTUAL _PCOTIZANTES</t>
  </si>
  <si>
    <t>SALDO MES ANTERIOR _PCOTIZANTES</t>
  </si>
  <si>
    <t>ID PEOPLE _CPP</t>
  </si>
  <si>
    <t>CODIGO DANE _CPP</t>
  </si>
  <si>
    <t>Nombre Entidad _CPP</t>
  </si>
  <si>
    <t>SALDO CIERRE MES ANTERIOR _CPP</t>
  </si>
  <si>
    <t>PAGOS APLICADOS MES ACTUAL _CPP</t>
  </si>
  <si>
    <t>NOTAS CREDITO APLICADAS EN EL MES _CPP</t>
  </si>
  <si>
    <t>SALDO CIERRE MES ACTUAL _CPP</t>
  </si>
  <si>
    <t>DANE _PC</t>
  </si>
  <si>
    <t>ENTIDAD _PC</t>
  </si>
  <si>
    <t>DEUDA MES ANTERIOR _PC</t>
  </si>
  <si>
    <t>TOTAL DEUDA + INCREMENTO _PC</t>
  </si>
  <si>
    <t>PAGOS _PC</t>
  </si>
  <si>
    <t>TOTAL DEUDA MES ACTUAL_PC</t>
  </si>
  <si>
    <t>NIT _PCES</t>
  </si>
  <si>
    <t>ID PEOPLE _PCES</t>
  </si>
  <si>
    <t>SALDO CIERRE MES ANTERIOR _PCES</t>
  </si>
  <si>
    <t>INCREMENTO CAPITAL _PCES</t>
  </si>
  <si>
    <t>NUEVO SALDO (FECHA DE CARGUE) _PCES</t>
  </si>
  <si>
    <t>PAGOS APLICADOS RECAUDOS _PCES</t>
  </si>
  <si>
    <t>Nota Credito APLICADAS por ajuste o depuración de entidades _PCES</t>
  </si>
  <si>
    <t>SALDO CIERRE MES ACTUAL _PCES</t>
  </si>
  <si>
    <t>NOMBRE DEPARTAMENTO_CA</t>
  </si>
  <si>
    <t>NOMBRE MUNICIPIO _CA</t>
  </si>
  <si>
    <t>IDENTIFICACIÓN _CA</t>
  </si>
  <si>
    <t>ID PEOPLE _CA</t>
  </si>
  <si>
    <t>CODIGO DANE _CA</t>
  </si>
  <si>
    <t>FECHA DE ORIGEN DE LA CUENTA POR COBRAR _CA</t>
  </si>
  <si>
    <t>SALDO MES ANTERIOR _CA</t>
  </si>
  <si>
    <t>SALDO ACTUAL _CA</t>
  </si>
  <si>
    <t>Aportes recibidos fomag apfat _CA</t>
  </si>
  <si>
    <t>Aportes recibidos fomag apfnt _CA</t>
  </si>
  <si>
    <t>MOVI_FECHA_CREA _ING</t>
  </si>
  <si>
    <t>ID_DEPOSITO _ING</t>
  </si>
  <si>
    <t>TERCERO_PEOPLE _ING</t>
  </si>
  <si>
    <t>FECHA_NACIMIENTO Beneficiario</t>
  </si>
  <si>
    <t>VALOR A CARGO CALCULO ENTIDAD</t>
  </si>
  <si>
    <t>valor a cargo entidad pasivo cte</t>
  </si>
  <si>
    <t>http://fsprd.fiduprevisora.com.co:8300/psp/fsprd/EMPLOYEE/ERP/c/APPLY_PAYMENTS.EXCEL_EDIT_REQUEST.GBL?FolderPath=PORTAL_ROOT_OBJECT.EPCO_ACCOUNTS_RECEIVABLE.EPAR_PAYMENTS4.EPAR_ELECTRONIC_PAYMENTS3.EP_EXCEL_EDIT_REQUEST_GBL&amp;IsFolder=false&amp;IgnoreParamTempl=FolderPath%2cIsFolder/ menu principal/cuentas a cobrar/cobros/aplicacion de cobros/creacion de hojas de trabajo/crear/selecional el pago que en la linea de tipo tenga PY/seleccionar accion hoja trabajo/en la parte de accion colocar Batsh Estandar/guardar</t>
  </si>
  <si>
    <t>N FACTURA</t>
  </si>
  <si>
    <t>TIPO DE ENTRADA</t>
  </si>
  <si>
    <t>ID DEPOSITO</t>
  </si>
  <si>
    <t>IMPORTE PAGO</t>
  </si>
  <si>
    <t>TERCERO</t>
  </si>
  <si>
    <t>CUENTA BANCARIA</t>
  </si>
  <si>
    <t>SUBFIDEICOMISO</t>
  </si>
  <si>
    <t>ITEM PEOPLE</t>
  </si>
  <si>
    <t>CORRESPONDE A LA FACTURA PREVIAMENTE CREADA, SE REVISA LA FACTURA POR VALOR Y FECHA( LA ULTIMA), PARA EL CASO DE CUOTA DE AFILIACION Y PADRES COTIZANTES, PARA CUOTAS PARTES SE APLICA PRIMERO INTERESES Y LA FACTUTA MAS ANTIGUA, PARA PASIVO PRESTACIONAL SE APLICA PRIMERO INTERESES MORATORIOS, CORRIENTES Y POR ULTIMO CAPITAL PREVIAMENTE REVISION SALDO POR BALANCE. - PARA LAS DEMAS CUENTAS DE COBRO LA FACTURA MAS ANTIGUA. VER PÁNTALLAZO</t>
  </si>
  <si>
    <t>DESA_INGRESOS 2</t>
  </si>
  <si>
    <t>correo electronico:</t>
  </si>
  <si>
    <t xml:space="preserve">DEPENDE DE LA CLAVE QUE ASIGNE PRESUPUESTO ( AN_12_P), Entidades territoriales(SGP_ET_CDF) (SGP_ET_CPA), (SGP_ET _ PEN),(SGP_ET_SAL), ENTIDADES DE LA NACIÓN(SGP_ET_SAL_8_PA_P), (SGP_ET_SAL_8_PA_S),RESERVA PARA EL CALCULO(RA_221_001), </t>
  </si>
  <si>
    <t>ESTOS CAMPOS DEBEN SER ACTUALIZADOS EN PEOPLE TOMANDO LA INFORMACIÓN DE FOMAG 1 - SE CONSULTA LA INTERFAZ CON LA FECHA Y PARA CREAR Y GUARDAR LAS HOJAS DE TRABAJO LOS INGRESOS QUE SON AMORTIZACION QUE SON INGRESOS POR CUENTAS POR COBRAR</t>
  </si>
  <si>
    <t>Campo fijo: PY- ESTOS CAMPOS DEBEN SER ACTUALIZADOS EN PEOPLE TOMANDO LA INFORMACIÓN DE FOMAG 1</t>
  </si>
  <si>
    <t>ESTOS CAMPOS DEBEN SER ACTUALIZADOS EN PEOPLE TOMANDO LA INFORMACIÓN DE FOMAG 1</t>
  </si>
  <si>
    <t>http://fsprd.fiduprevisora.com.co:8300/psp/fsprd/EMPLOYEE/ERP/c/APPLY_PAYMENTS.EXCEL_EDIT_REQUEST.GBL?FolderPath=PORTAL_ROOT_OBJECT.EPCO_ACCOUNTS_RECEIVABLE.EPAR_PAYMENTS4.EPAR_ELECTRONIC_PAYMENTS3.EP_EXCEL_EDIT_REQUEST_GBL&amp;IsFolder=false&amp;IgnoreParamTempl=FolderPath%2cIsFolder/ Menú Principal/Cuentas a Cobrar/Cobros/Cobros de Asientos Directos/Creación de Entradas Contables/identificar el ingreso a que cuenta bancaria pertenece para poder modificar el subfideicomiso y agregar la cuenta/seleccionar la opción eliminar para modificar el asiento/se coloca de acuerdo a la cuenta el subfideicomiso correspondiente a cada de departamento (salud, pensión, Cesantias)/ con la identificación de People es decir la FMG se busca en la interface el ID PEOPLE para completar así el asiento/luego se cuadra el asiento en la opción crear/se selección la opción cuadrar/guardar</t>
  </si>
  <si>
    <t xml:space="preserve"> VALOR GLOBAL</t>
  </si>
  <si>
    <t>Campos que ingresan por pantalla. Acutalmente corresponden al tercero como banco y debe ser al tercero cedula beneficiario para su actualización people</t>
  </si>
  <si>
    <t>CAMPOS INTERFACE PEOPLE</t>
  </si>
  <si>
    <t>X</t>
  </si>
  <si>
    <t>BANCO PEOPLE</t>
  </si>
  <si>
    <t>ID_DEPOSITO</t>
  </si>
  <si>
    <t>Campos automaticos de la Macro</t>
  </si>
  <si>
    <r>
      <t xml:space="preserve">Igual: Al valor Diario por (*) por los días del mes
</t>
    </r>
    <r>
      <rPr>
        <sz val="11"/>
        <color theme="0" tint="-4.9989318521683403E-2"/>
        <rFont val="Calibri"/>
        <family val="2"/>
        <scheme val="minor"/>
      </rPr>
      <t>8</t>
    </r>
  </si>
  <si>
    <r>
      <t xml:space="preserve">Igual: Valor Mesata por (*) Procentaje de Concurrencia
</t>
    </r>
    <r>
      <rPr>
        <sz val="11"/>
        <color theme="0" tint="-0.14999847407452621"/>
        <rFont val="Calibri"/>
        <family val="2"/>
        <scheme val="minor"/>
      </rPr>
      <t>8</t>
    </r>
  </si>
  <si>
    <r>
      <t xml:space="preserve">Igual: Valor Cuota Parte + Valor Acumulado Ctas Ptes
</t>
    </r>
    <r>
      <rPr>
        <sz val="11"/>
        <color theme="0" tint="-4.9989318521683403E-2"/>
        <rFont val="Calibri"/>
        <family val="2"/>
        <scheme val="minor"/>
      </rPr>
      <t>8</t>
    </r>
  </si>
  <si>
    <t xml:space="preserve">Igual:  </t>
  </si>
  <si>
    <r>
      <t xml:space="preserve">Correo a partir del 3er mes - Igual: Interes por (*) el antepenultimo mes del Valor Acumulado Ctas Ptes
</t>
    </r>
    <r>
      <rPr>
        <sz val="11"/>
        <color theme="0" tint="-4.9989318521683403E-2"/>
        <rFont val="Calibri"/>
        <family val="2"/>
        <scheme val="minor"/>
      </rPr>
      <t>8</t>
    </r>
  </si>
  <si>
    <r>
      <t xml:space="preserve">Igual: Valor Cuota Parte + Intereses
</t>
    </r>
    <r>
      <rPr>
        <sz val="11"/>
        <color theme="0" tint="-0.14999847407452621"/>
        <rFont val="Calibri"/>
        <family val="2"/>
        <scheme val="minor"/>
      </rPr>
      <t xml:space="preserve">8
</t>
    </r>
  </si>
  <si>
    <t>Nombre Ente</t>
  </si>
  <si>
    <t>Mes (Actual)</t>
  </si>
  <si>
    <t>Proceso (Todas las Nominas)</t>
  </si>
  <si>
    <t>Concepto (APFNT-APFAT)</t>
  </si>
  <si>
    <t>Tipo (todo)</t>
  </si>
  <si>
    <t>%PENSION</t>
  </si>
  <si>
    <t>Agrupación (Total Concepto)</t>
  </si>
  <si>
    <t>Ingresos</t>
  </si>
  <si>
    <t>SALDO CAPITAL ENTIDAD</t>
  </si>
  <si>
    <t>SALDO INTERESES ENTIDAD</t>
  </si>
  <si>
    <t>CAPITAL PENSIONADO</t>
  </si>
  <si>
    <t>INTERESES PENSIONADO</t>
  </si>
  <si>
    <t>DEUDA PENSIONADO</t>
  </si>
  <si>
    <t>SALARIO (ULTIMO SALARIO)</t>
  </si>
  <si>
    <t>VALOR ACTUALIZADO FINANCIERAMENTE(VIGENCIA ACTUAL)</t>
  </si>
  <si>
    <t>FECHA DIA ANTERIOR</t>
  </si>
  <si>
    <t>Valor APFNT</t>
  </si>
  <si>
    <t>Valor APFAT</t>
  </si>
  <si>
    <t>Valor APFAT_RJ</t>
  </si>
  <si>
    <t>Valor APFNT_RJ</t>
  </si>
  <si>
    <t>Valor APFAT+Valor APFAT_ RJ+ Valor APFNT+ Valor APFNT_ RJ</t>
  </si>
  <si>
    <t>Valor capturado del aplicativo Humano</t>
  </si>
  <si>
    <t>Que el valor que se captura en humano se lleva a un excel</t>
  </si>
  <si>
    <t xml:space="preserve">Indicado Anualmente  por el área de presupuesto </t>
  </si>
  <si>
    <t>NOTAS CREDITO AJUSTE_MES ACTUAL _CA</t>
  </si>
  <si>
    <t>RECAUDO -x DESAGREGACION_ MES ACTUAL _CA</t>
  </si>
  <si>
    <t>INSUMOS CUENTAS POR COBRAR</t>
  </si>
  <si>
    <t>ID PEOPLE _CPP,ID PEOPLE_PP,ID PEOPLE_PP,ID PEOPLE_PCOTIZANTES,D PEOPLE _PC,ID PEOPLE _CA</t>
  </si>
  <si>
    <t>CAPITAL  (INCREMENTO MES ACTUAL)_CPP</t>
  </si>
  <si>
    <t>INTERESES (INCREMENTO MES ACTUAL)_CPP</t>
  </si>
  <si>
    <t>TOTAL TARIFA UPC1 + UPC2_PCOTIZANTES</t>
  </si>
  <si>
    <t>INCREMENTO _PC</t>
  </si>
  <si>
    <t>INCREMENTO PENSION _CA</t>
  </si>
  <si>
    <t>INCREMENTO SALUD _CA</t>
  </si>
  <si>
    <t>TOTAL INCREMENTO _CA</t>
  </si>
  <si>
    <t>CAPITAL  (INCREMENTO MES ACTUAL)_CPP,INTERESES (INCREMENTO MES ACTUAL)_CPP,Incremento Pension_PP,Incremento Cesantias _PP,INCREMENTO CAPITAL _PCES,TOTAL TARIFA UPC1 + UPC2_PCOTIZANTES,INCREMENTO _PC,INCREMENTO PENSION _CA,INCREMENTO SALUD _CA</t>
  </si>
  <si>
    <t>Grupo</t>
  </si>
  <si>
    <t>RANGO DE EDAD</t>
  </si>
  <si>
    <t>Estructura de costo</t>
  </si>
  <si>
    <t>Valor año</t>
  </si>
  <si>
    <t>UPC ez</t>
  </si>
  <si>
    <t>UPC EZ + 62,67%</t>
  </si>
  <si>
    <t>TASA</t>
  </si>
  <si>
    <t>FOMAG 2 -PAGINA WEB</t>
  </si>
  <si>
    <t>semanal</t>
  </si>
  <si>
    <t>Actualizacion Tarifas UPC</t>
  </si>
  <si>
    <t>FOMAG I - PAGINA WEB</t>
  </si>
  <si>
    <t>Anual</t>
  </si>
  <si>
    <t>Es una resolución del Ministerio de protección social</t>
  </si>
  <si>
    <t>AÑO IPC</t>
  </si>
  <si>
    <t>MES IPC</t>
  </si>
  <si>
    <t>VALOR IPC</t>
  </si>
  <si>
    <t>Actualizacion tasa IPC</t>
  </si>
  <si>
    <t>Pagina web DANE</t>
  </si>
  <si>
    <t>Nombre concepto reintegro</t>
  </si>
  <si>
    <t>CONCEPTO INGRESO</t>
  </si>
  <si>
    <t>Nombre concepto Ingreso</t>
  </si>
  <si>
    <t>cod. Sibfideicomiso</t>
  </si>
  <si>
    <t>Nombre subfideicomiso</t>
  </si>
  <si>
    <t>% SALUD _CA</t>
  </si>
  <si>
    <t>%PENSION _CA</t>
  </si>
  <si>
    <t xml:space="preserve">FOMAG I </t>
  </si>
  <si>
    <t>Ingresos y Reintegros</t>
  </si>
  <si>
    <t>Cuenta por cobrar </t>
  </si>
  <si>
    <t>Rubro </t>
  </si>
  <si>
    <t>Motivo Entrada </t>
  </si>
  <si>
    <t>Cuenta contable </t>
  </si>
  <si>
    <t>Cuenta alterna </t>
  </si>
  <si>
    <t>Subfideicomiso </t>
  </si>
  <si>
    <t>Pasivo Prestacional </t>
  </si>
  <si>
    <t>CESANTIAS INTERES CORRIENTE </t>
  </si>
  <si>
    <t>ICPCD </t>
  </si>
  <si>
    <t>310510009 </t>
  </si>
  <si>
    <t>169395001 </t>
  </si>
  <si>
    <t>12076006 </t>
  </si>
  <si>
    <t>CESANTIAS INTERES MORA </t>
  </si>
  <si>
    <t>IMCCP </t>
  </si>
  <si>
    <t>830501001 </t>
  </si>
  <si>
    <t>819501001 </t>
  </si>
  <si>
    <t>CESANTIAS PASIVO PRESTACIONAL </t>
  </si>
  <si>
    <t>PCP </t>
  </si>
  <si>
    <t>169395005 </t>
  </si>
  <si>
    <t>PENSION INTERES CORRIENTE </t>
  </si>
  <si>
    <t>ICPPP </t>
  </si>
  <si>
    <t>12076005 </t>
  </si>
  <si>
    <t>PENSION INTERES MORA </t>
  </si>
  <si>
    <t>IMCPN </t>
  </si>
  <si>
    <t>PENSION PASIVO PRESTACIONAL </t>
  </si>
  <si>
    <t>PPP </t>
  </si>
  <si>
    <t>Cuota de Afiliación </t>
  </si>
  <si>
    <t>Pensión </t>
  </si>
  <si>
    <t>CAP </t>
  </si>
  <si>
    <t>169395009 </t>
  </si>
  <si>
    <t>Salud </t>
  </si>
  <si>
    <t>CAS </t>
  </si>
  <si>
    <t>12076004 </t>
  </si>
  <si>
    <t>Cuotas Partes </t>
  </si>
  <si>
    <t>PENSION INTERESES CORRIENTE </t>
  </si>
  <si>
    <t>IMCPP </t>
  </si>
  <si>
    <t>310510008 </t>
  </si>
  <si>
    <t>169395004 </t>
  </si>
  <si>
    <t>PENSION CUOTAS PARTES </t>
  </si>
  <si>
    <t>CPP </t>
  </si>
  <si>
    <t>Pensión</t>
  </si>
  <si>
    <t>SALUD</t>
  </si>
  <si>
    <t>PENSION</t>
  </si>
  <si>
    <t>CESANTIAS</t>
  </si>
  <si>
    <t>PASIVO 3752</t>
  </si>
  <si>
    <t>PADRES COTIZANTES</t>
  </si>
  <si>
    <t>PASIVO CORRIENTE</t>
  </si>
  <si>
    <t>P_CPE</t>
  </si>
  <si>
    <t>P_CDR</t>
  </si>
  <si>
    <t>PCS</t>
  </si>
  <si>
    <t>PROCESO MAYOR VALOR PENSIÓN</t>
  </si>
  <si>
    <t>CC- MYP</t>
  </si>
  <si>
    <t xml:space="preserve">ID PEOPLE _PCES </t>
  </si>
  <si>
    <t>CC - MYC</t>
  </si>
  <si>
    <t>NIT - SXM</t>
  </si>
  <si>
    <t>PROCESO MAYOR VALOR CESANTIA</t>
  </si>
  <si>
    <t>PROCESO SANCIÓN X MORA SECRETARIAS</t>
  </si>
  <si>
    <t>Mayor valor pensión</t>
  </si>
  <si>
    <t>Pension</t>
  </si>
  <si>
    <t>C_CAP</t>
  </si>
  <si>
    <t>C_DSM</t>
  </si>
  <si>
    <t>Mayor valor Cesantia -(doble pago - sanciòn x mora) - DOCENTES</t>
  </si>
  <si>
    <t>SANCIÓN X MORA SECRETARIAS</t>
  </si>
  <si>
    <t>C_PSM</t>
  </si>
  <si>
    <t>Notas Debito o Pagos</t>
  </si>
  <si>
    <t>Cons</t>
  </si>
  <si>
    <t>NIT ENTE</t>
  </si>
  <si>
    <t>CONTRALORIA GENERAL DE CHOCO</t>
  </si>
  <si>
    <t>CONTRALORIA MUNICIPAL DE NEIVA - HUILA</t>
  </si>
  <si>
    <t>ELECTRIFICADORA DE SANTANDER S.A.</t>
  </si>
  <si>
    <t>EMPRESA COMERCIAL DE LOTERIAS DEL CHOCO</t>
  </si>
  <si>
    <t>EMPRESA DE ACUEDUCTO Y ALCANTARILLADO DE BOGOTA</t>
  </si>
  <si>
    <t>EMPRESA DE ENERGIA DE CUNDINAMARCA S.A.</t>
  </si>
  <si>
    <t>EMPRESA DE ENERGIA DEL PACIFICO EPSA</t>
  </si>
  <si>
    <t>EMPRESA DE OBRAS SANITARIAS DEL TOLIMA-EMPOLIMA S.A."EN LIQUIDACION"</t>
  </si>
  <si>
    <t>EMPRESA DE TELECOMUNICACIONES DE SANTAFE DE BOGOTA</t>
  </si>
  <si>
    <t>EMPRESAS PUBLICAS DE MANIZALES</t>
  </si>
  <si>
    <t>EMPRESAS PUBLICAS DE MEDELLIN</t>
  </si>
  <si>
    <t>ESE HOSPITAL HABACUC CALDERON  FONDO PASIVO PRESTACIONAL SALUD</t>
  </si>
  <si>
    <t>ESE HOSPITAL SAN JUAN DE DIOS YARUMAL</t>
  </si>
  <si>
    <t>FABRICA DE LICORES DE ATLANTICO</t>
  </si>
  <si>
    <t>HOSPITAL CESAR URIBE PIEDRAHITA</t>
  </si>
  <si>
    <t>HOSPITAL DE SAN JUAN DE DIOS DE CALI Y/O SERV. SECCIONAL DE SALUD DEL VALLE</t>
  </si>
  <si>
    <t>HOSPITAL DEPARTAMENTAL DE CARTAGO(HPTAL SGDO CORAZON)</t>
  </si>
  <si>
    <t>HOSPITAL DEPARTAMENTAL TOMAS URIBE URIBE</t>
  </si>
  <si>
    <t>HOSPITAL DTAL UNIVERSITARIO DEL QUINDIO SAN JUAN DE DIOS</t>
  </si>
  <si>
    <t>HOSPITAL MENTAL DE ANTIOQUIA</t>
  </si>
  <si>
    <t>HOSPITAL PSIQUIATRICO UNIVERSITARIO SAN ISIDRO DE CALI</t>
  </si>
  <si>
    <t>HOSPITAL SAN AGUSTIN</t>
  </si>
  <si>
    <t>HOSPITAL SAN PEDRO ( PASTO - NARIÑO)</t>
  </si>
  <si>
    <t>HOSPITAL SAN RAFAEL FACATATIVA CUNDINAMARCA</t>
  </si>
  <si>
    <t>HOSPITAL SAN RAFAEL PACHO CUNDINAMARCA</t>
  </si>
  <si>
    <t>HOSPITAL UNIVERSITARIO DE CALDAS Y/O SERVICIO SECCIONAL DE SALUD CALDAS</t>
  </si>
  <si>
    <t>HOSPITAL UNIVERSITARIO RAMON GONZALEZ VALENCIA</t>
  </si>
  <si>
    <t>INDUSTRIA LICORERA DE CALDAS</t>
  </si>
  <si>
    <t>INSTITUTO DEPARTAMENTAL DE TRANSPORTE Y TRANSITO DEL ATLANTICO</t>
  </si>
  <si>
    <t>JUNTA ADMINISTRADORA SECCIONAL DE DEPORTES-VALLE DEL CAUCA</t>
  </si>
  <si>
    <t>METRO DE MEDELLIN LTDA</t>
  </si>
  <si>
    <t>POLITECNICO COLOMBIANO JAIME ISAZA CADAVI</t>
  </si>
  <si>
    <t>SERVICIO DE SALUD DE ANTIOQUIA</t>
  </si>
  <si>
    <t>TECNOLOGICO DE ANTIOQUIA</t>
  </si>
  <si>
    <t>TELECOMUNICACIONES EDATEL S.A. E.S.P.</t>
  </si>
  <si>
    <t>UNIDAD EJECUTORA DE SANEAMIENTO - SECRETARIA DEPTAL DE SALUD VALLE DEL CAUCA</t>
  </si>
  <si>
    <t>UNIVERSIDAD  DISTRITAL  FCO JOSE DE CALDAS</t>
  </si>
  <si>
    <t>UNIVERSIDAD DE ANTIOQUIA Y/O CAJA DE PREVISION DE LA UNIV.DE ANTIOQUIA</t>
  </si>
  <si>
    <t>UNIVERSIDAD DE NARINO Y/O CAJA DE PREVISION UNIVERSIDAD DE NARINO</t>
  </si>
  <si>
    <t>UNIVERSIDAD DE PAMPLONA</t>
  </si>
  <si>
    <t>UNIVERSIDAD DEL VALLE</t>
  </si>
  <si>
    <t>UNIVERSIDAD INDUSTRIAL DE SANTANDER</t>
  </si>
  <si>
    <t>Nomina Pensionado</t>
  </si>
  <si>
    <t>SUCURSAL BANCO</t>
  </si>
  <si>
    <t>TIPO_IDENTIFICACION</t>
  </si>
  <si>
    <t>NUMERO_IDENTIFICACION</t>
  </si>
  <si>
    <t>PRIMER_APELLIDO</t>
  </si>
  <si>
    <t>SEGUNDO_APELLIDO</t>
  </si>
  <si>
    <t>PRIMER_NOMBRE</t>
  </si>
  <si>
    <t>SEGUNDO_NOMBRE</t>
  </si>
  <si>
    <t>ID_SEXO</t>
  </si>
  <si>
    <t>FECHA_FALLECIMIENTO</t>
  </si>
  <si>
    <t>VALOR MESADA A RECUPERAR</t>
  </si>
  <si>
    <t>FECHA MESADA A RECUPERAR</t>
  </si>
  <si>
    <t>Semanal</t>
  </si>
  <si>
    <t>Para las fechas de fallecimiento entre el 1 y 25 de cada mes, debe traer el valor de las mesadas pagadas con posterioridad a la fecha de fallecimiento. Para las fechas de fallecimiento despues del  26 de cada mes debe traer el valor de las mesadas pagadas con posterioridad al ultimo dia del mes de fallecimiento.</t>
  </si>
  <si>
    <t>Depende de la mesada o de las mesadas a recuperar</t>
  </si>
  <si>
    <t xml:space="preserve">Fomag I/ Consulta de prestaciones / consulta nomina de pensión </t>
  </si>
  <si>
    <t>Fomag II/ Afiliaciones/Consulta datos basicos</t>
  </si>
  <si>
    <t>Información Fallecidos</t>
  </si>
  <si>
    <t>Debe traer los fallecidos de la semana tanto pensionados como beneficiarios o sustitutos</t>
  </si>
  <si>
    <r>
      <t xml:space="preserve">De acuerdo a la cuenta de cobro: Ver Hoja </t>
    </r>
    <r>
      <rPr>
        <b/>
        <sz val="11"/>
        <color theme="1"/>
        <rFont val="Calibri"/>
        <family val="2"/>
        <scheme val="minor"/>
      </rPr>
      <t>PARAMETROS CONTABLES CXC</t>
    </r>
    <r>
      <rPr>
        <sz val="11"/>
        <color theme="1"/>
        <rFont val="Calibri"/>
        <family val="2"/>
        <scheme val="minor"/>
      </rPr>
      <t>.</t>
    </r>
  </si>
  <si>
    <r>
      <t xml:space="preserve">De acuerdo a la cuenta de cobro a afectar, ver cuenta alterna Hoja </t>
    </r>
    <r>
      <rPr>
        <b/>
        <sz val="11"/>
        <color theme="1"/>
        <rFont val="Calibri"/>
        <family val="2"/>
        <scheme val="minor"/>
      </rPr>
      <t>PARAMETROS CONTABLES CXC</t>
    </r>
    <r>
      <rPr>
        <sz val="11"/>
        <color theme="1"/>
        <rFont val="Calibri"/>
        <family val="2"/>
        <scheme val="minor"/>
      </rPr>
      <t xml:space="preserve">  </t>
    </r>
  </si>
  <si>
    <r>
      <t>De acuerdo a la cuenta de cobro a afectar, ver cuenta alterna Hoja</t>
    </r>
    <r>
      <rPr>
        <b/>
        <sz val="11"/>
        <color theme="1"/>
        <rFont val="Calibri"/>
        <family val="2"/>
        <scheme val="minor"/>
      </rPr>
      <t xml:space="preserve"> PARAMETROS CONTABLES CXC</t>
    </r>
  </si>
  <si>
    <r>
      <t xml:space="preserve"> De acuerdo a la cuenta de cobro a afectar.Ver Cuenta contable - Ver Hoja </t>
    </r>
    <r>
      <rPr>
        <b/>
        <sz val="11"/>
        <color theme="1"/>
        <rFont val="Calibri"/>
        <family val="2"/>
        <scheme val="minor"/>
      </rPr>
      <t>PARAMETROS CONTABLES CXC</t>
    </r>
  </si>
  <si>
    <r>
      <t xml:space="preserve">De acuerdo a la cuenta de cobro a afectar.Ver Hoja </t>
    </r>
    <r>
      <rPr>
        <b/>
        <sz val="11"/>
        <color theme="1"/>
        <rFont val="Calibri"/>
        <family val="2"/>
        <scheme val="minor"/>
      </rPr>
      <t>PARAMETROS CONTABLES CXC</t>
    </r>
  </si>
  <si>
    <r>
      <t xml:space="preserve">Se debe filtrar solo para las 42 entidades - </t>
    </r>
    <r>
      <rPr>
        <b/>
        <sz val="11"/>
        <color theme="1"/>
        <rFont val="Calibri"/>
        <family val="2"/>
        <scheme val="minor"/>
      </rPr>
      <t>(ver hoja 42 ENTIDADES)</t>
    </r>
  </si>
  <si>
    <r>
      <t xml:space="preserve">Los incrementos se calculan solo para las 42 entidades - </t>
    </r>
    <r>
      <rPr>
        <b/>
        <sz val="11"/>
        <color theme="1"/>
        <rFont val="Calibri"/>
        <family val="2"/>
        <scheme val="minor"/>
      </rPr>
      <t>Ver hoja 42 ENTIDADES</t>
    </r>
  </si>
  <si>
    <r>
      <t xml:space="preserve">VER PLANTILLA (ARCHIVO EXCEL - </t>
    </r>
    <r>
      <rPr>
        <b/>
        <sz val="11"/>
        <color theme="1"/>
        <rFont val="Calibri"/>
        <family val="2"/>
        <scheme val="minor"/>
      </rPr>
      <t xml:space="preserve">FORMATO DE LIQUIDACIÓN MANUAL CPP 2020 - CUOTAS PARTES PENSIONALES </t>
    </r>
  </si>
  <si>
    <t>BANCO BBVA</t>
  </si>
  <si>
    <t>https://www.bbva.com.co/empresas.html</t>
  </si>
  <si>
    <t>FECHA DE OPERACIÓN</t>
  </si>
  <si>
    <t>DESCRIPCION MOVIMIENTO</t>
  </si>
  <si>
    <t>VALOR MOVIMIENTO</t>
  </si>
  <si>
    <t>SEMANAL</t>
  </si>
  <si>
    <t xml:space="preserve">Lo movimientos se generan con corte al dia anterior </t>
  </si>
  <si>
    <t xml:space="preserve">PARA GENERAR LA CUOTA MENSUAL DE CUOTAS PARTES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</si>
</sst>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
  </numFmts>
  <fonts count="24">
    <font>
      <sz val="11"/>
      <color theme="1"/>
      <name val="Calibri"/>
      <family val="2"/>
      <scheme val="minor"/>
    </font>
    <font>
      <b/>
      <sz val="11"/>
      <color theme="1"/>
      <name val="Calibri"/>
      <family val="2"/>
      <scheme val="minor"/>
    </font>
    <font>
      <sz val="10"/>
      <color theme="0"/>
      <name val="Kozuka Gothic Pro H"/>
      <family val="2"/>
      <charset val="128"/>
    </font>
    <font>
      <sz val="9"/>
      <color theme="1"/>
      <name val="Century Gothic"/>
      <family val="2"/>
    </font>
    <font>
      <sz val="11"/>
      <color theme="1"/>
      <name val="Calibri"/>
      <family val="2"/>
      <scheme val="minor"/>
    </font>
    <font>
      <u/>
      <sz val="11"/>
      <color theme="10"/>
      <name val="Calibri"/>
      <family val="2"/>
      <scheme val="minor"/>
    </font>
    <font>
      <u/>
      <sz val="11"/>
      <color theme="1"/>
      <name val="Calibri"/>
      <family val="2"/>
      <scheme val="minor"/>
    </font>
    <font>
      <sz val="7"/>
      <color theme="1"/>
      <name val="Times New Roman"/>
      <family val="1"/>
    </font>
    <font>
      <b/>
      <u/>
      <sz val="11"/>
      <color theme="1"/>
      <name val="Calibri"/>
      <family val="2"/>
      <scheme val="minor"/>
    </font>
    <font>
      <b/>
      <sz val="10"/>
      <color indexed="63"/>
      <name val="Arial"/>
      <family val="2"/>
    </font>
    <font>
      <sz val="10"/>
      <name val="Arial"/>
      <family val="2"/>
    </font>
    <font>
      <sz val="11"/>
      <color theme="0" tint="-4.9989318521683403E-2"/>
      <name val="Calibri"/>
      <family val="2"/>
      <scheme val="minor"/>
    </font>
    <font>
      <sz val="11"/>
      <color theme="0" tint="-0.14999847407452621"/>
      <name val="Calibri"/>
      <family val="2"/>
      <scheme val="minor"/>
    </font>
    <font>
      <sz val="10"/>
      <color theme="1"/>
      <name val="Segoe UI"/>
      <family val="2"/>
    </font>
    <font>
      <sz val="10"/>
      <color theme="1"/>
      <name val="Arial"/>
      <family val="2"/>
    </font>
    <font>
      <sz val="8"/>
      <color rgb="FF000000"/>
      <name val="Segoe UI"/>
      <family val="2"/>
    </font>
    <font>
      <b/>
      <sz val="8"/>
      <color rgb="FF000000"/>
      <name val="Segoe UI"/>
      <family val="2"/>
    </font>
    <font>
      <sz val="8"/>
      <color rgb="FF201F1E"/>
      <name val="Calibri"/>
      <family val="2"/>
    </font>
    <font>
      <sz val="8"/>
      <color rgb="FF000000"/>
      <name val="Calibri"/>
      <family val="2"/>
    </font>
    <font>
      <sz val="11"/>
      <color theme="1"/>
      <name val="Segoe UI"/>
      <family val="2"/>
    </font>
    <font>
      <sz val="11"/>
      <color theme="1"/>
      <name val="Calibri"/>
      <family val="2"/>
    </font>
    <font>
      <b/>
      <sz val="11"/>
      <color theme="0"/>
      <name val="Calibri"/>
      <family val="2"/>
    </font>
    <font>
      <sz val="10"/>
      <color theme="1"/>
      <name val="Calibri"/>
      <family val="2"/>
      <scheme val="minor"/>
    </font>
    <font>
      <b/>
      <sz val="11"/>
      <color rgb="FFFF0000"/>
      <name val="Calibri"/>
      <family val="2"/>
    </font>
  </fonts>
  <fills count="11">
    <fill>
      <patternFill patternType="none"/>
    </fill>
    <fill>
      <patternFill patternType="gray125"/>
    </fill>
    <fill>
      <patternFill patternType="solid">
        <fgColor theme="1" tint="0.34998626667073579"/>
        <bgColor indexed="64"/>
      </patternFill>
    </fill>
    <fill>
      <patternFill patternType="solid">
        <fgColor theme="5" tint="-0.249977111117893"/>
        <bgColor indexed="64"/>
      </patternFill>
    </fill>
    <fill>
      <patternFill patternType="solid">
        <fgColor rgb="FFFFFF00"/>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rgb="FF00B0F0"/>
        <bgColor indexed="64"/>
      </patternFill>
    </fill>
    <fill>
      <patternFill patternType="solid">
        <fgColor rgb="FFD9D9D9"/>
        <bgColor indexed="64"/>
      </patternFill>
    </fill>
    <fill>
      <patternFill patternType="solid">
        <fgColor theme="0"/>
        <bgColor indexed="64"/>
      </patternFill>
    </fill>
    <fill>
      <patternFill patternType="solid">
        <fgColor rgb="FF00206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indexed="64"/>
      </left>
      <right style="thin">
        <color indexed="64"/>
      </right>
      <top style="thin">
        <color theme="0"/>
      </top>
      <bottom style="thin">
        <color indexed="64"/>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bottom style="thin">
        <color theme="0"/>
      </bottom>
      <diagonal/>
    </border>
    <border>
      <left/>
      <right style="thin">
        <color theme="1" tint="0.14996795556505021"/>
      </right>
      <top/>
      <bottom style="thin">
        <color theme="1" tint="0.14996795556505021"/>
      </bottom>
      <diagonal/>
    </border>
    <border>
      <left style="thin">
        <color theme="1" tint="0.14996795556505021"/>
      </left>
      <right style="thin">
        <color theme="1" tint="0.14996795556505021"/>
      </right>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14996795556505021"/>
      </left>
      <right style="thin">
        <color theme="1" tint="0.14996795556505021"/>
      </right>
      <top style="thin">
        <color theme="1" tint="0.14996795556505021"/>
      </top>
      <bottom style="thin">
        <color theme="1" tint="0.14996795556505021"/>
      </bottom>
      <diagonal/>
    </border>
  </borders>
  <cellStyleXfs count="5">
    <xf numFmtId="0" fontId="0" fillId="0" borderId="0"/>
    <xf numFmtId="0" fontId="5" fillId="0" borderId="0" applyNumberFormat="0" applyFill="0" applyBorder="0" applyAlignment="0" applyProtection="0"/>
    <xf numFmtId="164" fontId="4" fillId="0" borderId="0" applyFont="0" applyFill="0" applyBorder="0" applyAlignment="0" applyProtection="0"/>
    <xf numFmtId="0" fontId="20" fillId="0" borderId="0"/>
    <xf numFmtId="164" fontId="20" fillId="0" borderId="0" applyFont="0" applyFill="0" applyBorder="0" applyAlignment="0" applyProtection="0"/>
  </cellStyleXfs>
  <cellXfs count="124">
    <xf numFmtId="0" fontId="0" fillId="0" borderId="0" xfId="0"/>
    <xf numFmtId="0" fontId="2" fillId="2" borderId="1" xfId="0" applyFont="1" applyFill="1" applyBorder="1"/>
    <xf numFmtId="0" fontId="1" fillId="0" borderId="1" xfId="0" applyFont="1" applyBorder="1"/>
    <xf numFmtId="0" fontId="1" fillId="0" borderId="0" xfId="0" applyFont="1" applyAlignment="1">
      <alignment horizontal="right"/>
    </xf>
    <xf numFmtId="0" fontId="1" fillId="0" borderId="0" xfId="0" applyFont="1" applyAlignment="1">
      <alignment horizontal="center"/>
    </xf>
    <xf numFmtId="0" fontId="0" fillId="3" borderId="0" xfId="0"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1" fillId="0" borderId="0" xfId="0" applyFont="1"/>
    <xf numFmtId="0" fontId="0" fillId="0" borderId="0" xfId="0" applyAlignment="1">
      <alignment horizontal="center"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vertical="center"/>
    </xf>
    <xf numFmtId="0" fontId="0" fillId="0" borderId="0" xfId="0" applyAlignment="1">
      <alignment wrapText="1"/>
    </xf>
    <xf numFmtId="0" fontId="0" fillId="5" borderId="5" xfId="0" applyFill="1" applyBorder="1" applyAlignment="1">
      <alignment vertical="center"/>
    </xf>
    <xf numFmtId="0" fontId="0" fillId="6" borderId="5" xfId="0" applyFill="1" applyBorder="1" applyAlignment="1">
      <alignment vertical="center"/>
    </xf>
    <xf numFmtId="0" fontId="0" fillId="6" borderId="5" xfId="0" applyFill="1" applyBorder="1" applyAlignment="1">
      <alignment horizontal="center" vertical="center"/>
    </xf>
    <xf numFmtId="0" fontId="3" fillId="6" borderId="1" xfId="0" applyFont="1" applyFill="1" applyBorder="1" applyAlignment="1">
      <alignment horizontal="center" vertical="center"/>
    </xf>
    <xf numFmtId="0" fontId="0" fillId="6" borderId="4" xfId="0" applyFill="1" applyBorder="1" applyAlignment="1">
      <alignment horizontal="center" vertical="center"/>
    </xf>
    <xf numFmtId="0" fontId="5" fillId="0" borderId="0" xfId="1"/>
    <xf numFmtId="0" fontId="3" fillId="6" borderId="0" xfId="0" applyFont="1" applyFill="1" applyAlignment="1">
      <alignment horizontal="center" vertical="center"/>
    </xf>
    <xf numFmtId="0" fontId="5" fillId="0" borderId="1" xfId="1" applyBorder="1" applyAlignment="1">
      <alignment vertical="center"/>
    </xf>
    <xf numFmtId="0" fontId="0" fillId="5" borderId="6" xfId="0" applyFill="1" applyBorder="1" applyAlignment="1">
      <alignment horizontal="center" vertical="center"/>
    </xf>
    <xf numFmtId="0" fontId="3" fillId="5" borderId="7" xfId="0" applyFont="1" applyFill="1" applyBorder="1" applyAlignment="1">
      <alignment horizontal="center" vertical="center"/>
    </xf>
    <xf numFmtId="0" fontId="0" fillId="5" borderId="3" xfId="0" applyFill="1" applyBorder="1" applyAlignment="1">
      <alignment vertical="center"/>
    </xf>
    <xf numFmtId="0" fontId="0" fillId="5" borderId="3" xfId="0" applyFill="1" applyBorder="1" applyAlignment="1">
      <alignment horizontal="center" vertical="center"/>
    </xf>
    <xf numFmtId="0" fontId="0" fillId="5" borderId="3" xfId="0" applyFill="1" applyBorder="1" applyAlignment="1">
      <alignment horizontal="center" vertical="center" wrapText="1"/>
    </xf>
    <xf numFmtId="0" fontId="0" fillId="6" borderId="6" xfId="0" applyFill="1" applyBorder="1" applyAlignment="1">
      <alignment horizontal="center" vertical="center"/>
    </xf>
    <xf numFmtId="0" fontId="3" fillId="6" borderId="7" xfId="0" applyFont="1" applyFill="1" applyBorder="1" applyAlignment="1">
      <alignment horizontal="center" vertical="center"/>
    </xf>
    <xf numFmtId="0" fontId="0" fillId="6" borderId="3" xfId="0" applyFill="1" applyBorder="1" applyAlignment="1">
      <alignment horizontal="center" vertical="center"/>
    </xf>
    <xf numFmtId="0" fontId="0" fillId="6" borderId="3" xfId="0" applyFill="1" applyBorder="1" applyAlignment="1">
      <alignment horizontal="center" vertical="center" wrapText="1"/>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0" fillId="6" borderId="0" xfId="0" applyFill="1" applyAlignment="1">
      <alignment vertical="center"/>
    </xf>
    <xf numFmtId="0" fontId="0" fillId="6" borderId="9" xfId="0" applyFill="1" applyBorder="1" applyAlignment="1">
      <alignment horizontal="center" vertical="center"/>
    </xf>
    <xf numFmtId="0" fontId="0" fillId="4" borderId="0" xfId="0" applyFill="1" applyAlignment="1">
      <alignment horizontal="center" vertical="center" wrapText="1"/>
    </xf>
    <xf numFmtId="0" fontId="0" fillId="6" borderId="6" xfId="0" applyFill="1" applyBorder="1" applyAlignment="1">
      <alignment horizontal="left" vertical="center"/>
    </xf>
    <xf numFmtId="0" fontId="0" fillId="5" borderId="6" xfId="0" applyFill="1" applyBorder="1" applyAlignment="1">
      <alignment horizontal="left" vertical="center"/>
    </xf>
    <xf numFmtId="0" fontId="0" fillId="6" borderId="6" xfId="0" applyFill="1" applyBorder="1" applyAlignment="1">
      <alignment horizontal="center" vertical="center" wrapText="1"/>
    </xf>
    <xf numFmtId="0" fontId="0" fillId="5" borderId="6" xfId="0" applyFill="1" applyBorder="1" applyAlignment="1">
      <alignment horizontal="center" vertical="center" wrapText="1"/>
    </xf>
    <xf numFmtId="0" fontId="5" fillId="0" borderId="0" xfId="1" applyAlignment="1">
      <alignment horizontal="center" vertical="center"/>
    </xf>
    <xf numFmtId="0" fontId="0" fillId="5" borderId="5" xfId="0" applyFill="1" applyBorder="1" applyAlignment="1">
      <alignment horizontal="center" vertical="center" wrapText="1"/>
    </xf>
    <xf numFmtId="0" fontId="5" fillId="5" borderId="8" xfId="1" applyFill="1" applyBorder="1" applyAlignment="1">
      <alignment horizontal="center" vertical="center"/>
    </xf>
    <xf numFmtId="0" fontId="0" fillId="5" borderId="9" xfId="0" applyFill="1" applyBorder="1" applyAlignment="1">
      <alignment vertical="center"/>
    </xf>
    <xf numFmtId="0" fontId="0" fillId="5" borderId="9" xfId="0" applyFill="1" applyBorder="1" applyAlignment="1">
      <alignment horizontal="center" vertical="center"/>
    </xf>
    <xf numFmtId="0" fontId="0" fillId="6" borderId="5" xfId="0" applyFill="1" applyBorder="1" applyAlignment="1">
      <alignment horizontal="center" vertical="center" wrapText="1"/>
    </xf>
    <xf numFmtId="0" fontId="0" fillId="4" borderId="0" xfId="0" applyFill="1" applyAlignment="1">
      <alignment vertical="center" wrapText="1"/>
    </xf>
    <xf numFmtId="0" fontId="0" fillId="7" borderId="0" xfId="0" applyFill="1" applyAlignment="1">
      <alignment horizontal="center" vertical="center" wrapText="1"/>
    </xf>
    <xf numFmtId="0" fontId="0" fillId="5" borderId="3" xfId="0" applyFill="1" applyBorder="1" applyAlignment="1">
      <alignment horizontal="left" vertical="center" wrapText="1"/>
    </xf>
    <xf numFmtId="0" fontId="0" fillId="6" borderId="5" xfId="0" applyFill="1" applyBorder="1" applyAlignment="1">
      <alignment horizontal="left" vertical="center" wrapText="1"/>
    </xf>
    <xf numFmtId="0" fontId="5" fillId="5" borderId="8" xfId="1" applyFill="1" applyBorder="1" applyAlignment="1">
      <alignment horizontal="center" vertical="center" wrapText="1"/>
    </xf>
    <xf numFmtId="0" fontId="0" fillId="5" borderId="5" xfId="0" applyFill="1" applyBorder="1" applyAlignment="1">
      <alignment horizontal="left" vertical="center"/>
    </xf>
    <xf numFmtId="0" fontId="0" fillId="6" borderId="3" xfId="0" applyFill="1" applyBorder="1" applyAlignment="1">
      <alignment vertical="center"/>
    </xf>
    <xf numFmtId="0" fontId="0" fillId="0" borderId="1" xfId="0" applyBorder="1"/>
    <xf numFmtId="0" fontId="0" fillId="0" borderId="1" xfId="0" applyBorder="1" applyAlignment="1">
      <alignment wrapText="1"/>
    </xf>
    <xf numFmtId="0" fontId="0" fillId="5" borderId="10" xfId="0" applyFill="1" applyBorder="1" applyAlignment="1">
      <alignment horizontal="center" vertical="center"/>
    </xf>
    <xf numFmtId="0" fontId="0" fillId="5"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1" xfId="0" applyFill="1" applyBorder="1" applyAlignment="1">
      <alignment horizontal="center" vertical="center" wrapText="1"/>
    </xf>
    <xf numFmtId="0" fontId="0" fillId="5" borderId="0" xfId="0" applyFill="1" applyAlignment="1">
      <alignment horizontal="center" vertical="center" wrapText="1"/>
    </xf>
    <xf numFmtId="0" fontId="0" fillId="5" borderId="12" xfId="0" applyFill="1" applyBorder="1" applyAlignment="1">
      <alignment horizontal="center" vertical="center"/>
    </xf>
    <xf numFmtId="0" fontId="0" fillId="6" borderId="12" xfId="0" applyFill="1" applyBorder="1" applyAlignment="1">
      <alignment horizontal="center" vertical="center"/>
    </xf>
    <xf numFmtId="0" fontId="10" fillId="0" borderId="0" xfId="0" applyFont="1"/>
    <xf numFmtId="49" fontId="10" fillId="0" borderId="0" xfId="0" applyNumberFormat="1" applyFont="1"/>
    <xf numFmtId="1" fontId="10" fillId="0" borderId="0" xfId="0" applyNumberFormat="1" applyFont="1"/>
    <xf numFmtId="49" fontId="0" fillId="0" borderId="0" xfId="0" applyNumberFormat="1"/>
    <xf numFmtId="0" fontId="0" fillId="0" borderId="0" xfId="0" applyAlignment="1">
      <alignment horizontal="left" vertical="center"/>
    </xf>
    <xf numFmtId="0" fontId="0" fillId="5" borderId="0" xfId="0" applyFill="1" applyAlignment="1">
      <alignment vertical="center"/>
    </xf>
    <xf numFmtId="0" fontId="0" fillId="5" borderId="0" xfId="0" applyFill="1" applyAlignment="1">
      <alignment horizontal="center" vertical="center"/>
    </xf>
    <xf numFmtId="0" fontId="1" fillId="0" borderId="0" xfId="0" applyFont="1" applyAlignment="1">
      <alignment horizontal="center" vertical="center"/>
    </xf>
    <xf numFmtId="0" fontId="1" fillId="0" borderId="13" xfId="0" applyFont="1" applyBorder="1" applyAlignment="1">
      <alignment horizontal="center" vertical="center" wrapText="1"/>
    </xf>
    <xf numFmtId="0" fontId="1" fillId="6" borderId="12" xfId="0" applyFont="1" applyFill="1" applyBorder="1" applyAlignment="1">
      <alignment horizontal="center" vertical="center"/>
    </xf>
    <xf numFmtId="0" fontId="0" fillId="6" borderId="6" xfId="0" applyFill="1" applyBorder="1" applyAlignment="1">
      <alignment horizontal="center" vertical="top" wrapText="1"/>
    </xf>
    <xf numFmtId="0" fontId="0" fillId="5" borderId="6" xfId="0" applyFill="1" applyBorder="1" applyAlignment="1">
      <alignment horizontal="left" vertical="center" wrapText="1"/>
    </xf>
    <xf numFmtId="0" fontId="0" fillId="6" borderId="6" xfId="0" applyFill="1" applyBorder="1" applyAlignment="1">
      <alignment horizontal="left" vertical="center" wrapText="1"/>
    </xf>
    <xf numFmtId="0" fontId="0" fillId="5" borderId="6" xfId="0" applyFill="1" applyBorder="1" applyAlignment="1">
      <alignment horizontal="center" vertical="top" wrapText="1"/>
    </xf>
    <xf numFmtId="0" fontId="1" fillId="6" borderId="8" xfId="0" applyFont="1" applyFill="1" applyBorder="1" applyAlignment="1">
      <alignment horizontal="center" vertical="center"/>
    </xf>
    <xf numFmtId="0" fontId="1" fillId="5" borderId="12" xfId="0" applyFont="1" applyFill="1" applyBorder="1" applyAlignment="1">
      <alignment horizontal="center" vertical="center"/>
    </xf>
    <xf numFmtId="0" fontId="0" fillId="5" borderId="3" xfId="0" applyFill="1" applyBorder="1" applyAlignment="1">
      <alignment horizontal="left" vertical="center"/>
    </xf>
    <xf numFmtId="10" fontId="0" fillId="0" borderId="0" xfId="0" applyNumberFormat="1" applyAlignment="1">
      <alignment horizontal="left" vertical="center" wrapText="1"/>
    </xf>
    <xf numFmtId="0" fontId="15" fillId="0" borderId="14" xfId="0" applyFont="1" applyBorder="1" applyAlignment="1">
      <alignment vertical="center" wrapText="1"/>
    </xf>
    <xf numFmtId="0" fontId="16" fillId="0" borderId="16" xfId="0" applyFont="1" applyBorder="1" applyAlignment="1">
      <alignment vertical="center" wrapText="1"/>
    </xf>
    <xf numFmtId="0" fontId="15" fillId="0" borderId="16" xfId="0" applyFont="1" applyBorder="1" applyAlignment="1">
      <alignment vertical="center" wrapText="1"/>
    </xf>
    <xf numFmtId="0" fontId="15" fillId="0" borderId="19" xfId="0" applyFont="1" applyBorder="1" applyAlignment="1">
      <alignment vertical="center" wrapText="1"/>
    </xf>
    <xf numFmtId="0" fontId="15" fillId="0" borderId="19" xfId="0" applyFont="1" applyBorder="1" applyAlignment="1">
      <alignment horizontal="right" vertical="center" wrapText="1"/>
    </xf>
    <xf numFmtId="0" fontId="18" fillId="0" borderId="19" xfId="0" applyFont="1" applyBorder="1" applyAlignment="1">
      <alignment vertical="center" wrapText="1"/>
    </xf>
    <xf numFmtId="0" fontId="15" fillId="0" borderId="15" xfId="0" applyFont="1" applyBorder="1" applyAlignment="1">
      <alignment vertical="center" wrapText="1"/>
    </xf>
    <xf numFmtId="0" fontId="15" fillId="0" borderId="20" xfId="0" applyFont="1" applyBorder="1" applyAlignment="1">
      <alignment vertical="center" wrapText="1"/>
    </xf>
    <xf numFmtId="0" fontId="19" fillId="0" borderId="18" xfId="0" applyFont="1" applyBorder="1" applyAlignment="1">
      <alignment vertical="center" wrapText="1"/>
    </xf>
    <xf numFmtId="0" fontId="0" fillId="0" borderId="15" xfId="0" applyBorder="1"/>
    <xf numFmtId="0" fontId="13" fillId="0" borderId="22" xfId="0" applyFont="1" applyBorder="1" applyAlignment="1">
      <alignment vertical="center" wrapText="1"/>
    </xf>
    <xf numFmtId="0" fontId="19" fillId="0" borderId="19" xfId="0" applyFont="1" applyBorder="1" applyAlignment="1">
      <alignment vertical="center" wrapText="1"/>
    </xf>
    <xf numFmtId="0" fontId="19" fillId="0" borderId="15" xfId="0" applyFont="1" applyBorder="1" applyAlignment="1">
      <alignment vertical="center" wrapText="1"/>
    </xf>
    <xf numFmtId="0" fontId="19" fillId="0" borderId="14" xfId="0" applyFont="1" applyBorder="1" applyAlignment="1">
      <alignment vertical="center" wrapText="1"/>
    </xf>
    <xf numFmtId="0" fontId="13" fillId="0" borderId="14" xfId="0" applyFont="1" applyBorder="1" applyAlignment="1">
      <alignment vertical="center" wrapText="1"/>
    </xf>
    <xf numFmtId="0" fontId="15" fillId="0" borderId="22" xfId="0" applyFont="1" applyBorder="1" applyAlignment="1">
      <alignment vertical="center" wrapText="1"/>
    </xf>
    <xf numFmtId="0" fontId="15" fillId="0" borderId="16" xfId="0" applyFont="1" applyBorder="1" applyAlignment="1">
      <alignment horizontal="center" vertical="center" wrapText="1"/>
    </xf>
    <xf numFmtId="0" fontId="14" fillId="8" borderId="0" xfId="0" applyFont="1" applyFill="1" applyAlignment="1">
      <alignment horizontal="left" vertical="center" wrapText="1"/>
    </xf>
    <xf numFmtId="0" fontId="0" fillId="5" borderId="23" xfId="0" applyFill="1" applyBorder="1" applyAlignment="1">
      <alignment horizontal="center" vertical="center"/>
    </xf>
    <xf numFmtId="0" fontId="0" fillId="0" borderId="24" xfId="0" applyBorder="1"/>
    <xf numFmtId="165" fontId="9" fillId="0" borderId="0" xfId="0" applyNumberFormat="1" applyFont="1"/>
    <xf numFmtId="0" fontId="21" fillId="10" borderId="1" xfId="3" applyFont="1" applyFill="1" applyBorder="1" applyAlignment="1">
      <alignment horizontal="center"/>
    </xf>
    <xf numFmtId="0" fontId="20" fillId="0" borderId="0" xfId="3"/>
    <xf numFmtId="1" fontId="22" fillId="9" borderId="1" xfId="4" applyNumberFormat="1" applyFont="1" applyFill="1" applyBorder="1" applyAlignment="1">
      <alignment horizontal="center" vertical="center"/>
    </xf>
    <xf numFmtId="1" fontId="22" fillId="9" borderId="25" xfId="4" applyNumberFormat="1" applyFont="1" applyFill="1" applyBorder="1" applyAlignment="1">
      <alignment horizontal="center" vertical="center"/>
    </xf>
    <xf numFmtId="49" fontId="22" fillId="9" borderId="26" xfId="4" applyNumberFormat="1" applyFont="1" applyFill="1" applyBorder="1" applyAlignment="1">
      <alignment horizontal="left" vertical="center"/>
    </xf>
    <xf numFmtId="0" fontId="20" fillId="0" borderId="1" xfId="3" applyBorder="1" applyAlignment="1">
      <alignment horizontal="center"/>
    </xf>
    <xf numFmtId="1" fontId="22" fillId="9" borderId="27" xfId="4" applyNumberFormat="1" applyFont="1" applyFill="1" applyBorder="1" applyAlignment="1">
      <alignment horizontal="center" vertical="center"/>
    </xf>
    <xf numFmtId="49" fontId="22" fillId="9" borderId="28" xfId="4" applyNumberFormat="1" applyFont="1" applyFill="1" applyBorder="1" applyAlignment="1">
      <alignment horizontal="left" vertical="center"/>
    </xf>
    <xf numFmtId="0" fontId="20" fillId="0" borderId="0" xfId="3" applyAlignment="1">
      <alignment horizontal="center"/>
    </xf>
    <xf numFmtId="0" fontId="1" fillId="0" borderId="2" xfId="0" applyFont="1" applyBorder="1"/>
    <xf numFmtId="0" fontId="23" fillId="0" borderId="0" xfId="3" applyFont="1"/>
    <xf numFmtId="0" fontId="0" fillId="5" borderId="0" xfId="0" applyFill="1" applyAlignment="1">
      <alignment horizontal="center" vertical="center" wrapText="1"/>
    </xf>
    <xf numFmtId="0" fontId="1" fillId="0" borderId="1" xfId="0" applyFont="1" applyBorder="1" applyAlignment="1">
      <alignment horizontal="left"/>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8" xfId="0" applyFont="1" applyBorder="1" applyAlignment="1">
      <alignment horizontal="center" vertical="center" wrapText="1"/>
    </xf>
  </cellXfs>
  <cellStyles count="5">
    <cellStyle name="Hipervínculo" xfId="1" builtinId="8"/>
    <cellStyle name="Millares 2" xfId="2" xr:uid="{00000000-0005-0000-0000-000001000000}"/>
    <cellStyle name="Millares 3" xfId="4" xr:uid="{00000000-0005-0000-0000-000002000000}"/>
    <cellStyle name="Normal" xfId="0" builtinId="0"/>
    <cellStyle name="Normal 2" xfId="3" xr:uid="{00000000-0005-0000-0000-000004000000}"/>
  </cellStyles>
  <dxfs count="156">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1" indent="0" justifyLastLine="0" shrinkToFit="0" readingOrder="0"/>
    </dxf>
    <dxf>
      <alignment horizontal="general" vertical="center" textRotation="0" wrapText="0" indent="0" justifyLastLine="0" shrinkToFit="0" readingOrder="0"/>
    </dxf>
    <dxf>
      <alignment vertical="center" textRotation="0" indent="0" justifyLastLine="0" shrinkToFit="0" readingOrder="0"/>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font>
        <sz val="9"/>
        <name val="Century Gothic"/>
        <scheme val="none"/>
      </font>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sz val="9"/>
        <color auto="1"/>
        <name val="Century Gothic"/>
        <scheme val="none"/>
      </font>
      <fill>
        <patternFill patternType="solid">
          <fgColor indexed="64"/>
          <bgColor theme="4"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sz val="9"/>
        <name val="Century Gothic"/>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font>
        <sz val="9"/>
        <name val="Century Gothic"/>
        <scheme val="none"/>
      </font>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sz val="9"/>
        <color auto="1"/>
        <name val="Century Gothic"/>
        <scheme val="none"/>
      </font>
      <fill>
        <patternFill patternType="solid">
          <fgColor indexed="64"/>
          <bgColor theme="4"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sz val="9"/>
        <name val="Century Gothic"/>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font>
        <sz val="9"/>
        <name val="Century Gothic"/>
        <scheme val="none"/>
      </font>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sz val="9"/>
        <color auto="1"/>
        <name val="Century Gothic"/>
        <scheme val="none"/>
      </font>
      <fill>
        <patternFill patternType="solid">
          <fgColor indexed="64"/>
          <bgColor theme="4"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sz val="9"/>
        <name val="Century Gothic"/>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10"/>
        <color indexed="63"/>
        <name val="Arial"/>
        <scheme val="none"/>
      </font>
      <numFmt numFmtId="30" formatCode="@"/>
      <fill>
        <patternFill patternType="solid">
          <fgColor indexed="64"/>
          <bgColor indexed="43"/>
        </patternFill>
      </fill>
      <alignment horizontal="general" vertical="bottom" textRotation="0" wrapText="0" indent="0" justifyLastLine="0" shrinkToFit="0" readingOrder="0"/>
      <border diagonalUp="0" diagonalDown="0">
        <left style="thin">
          <color indexed="8"/>
        </left>
        <right/>
        <top/>
        <bottom/>
        <vertical/>
        <horizontal/>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1"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font>
      <fill>
        <patternFill patternType="solid">
          <fgColor indexed="64"/>
          <bgColor rgb="FFFF7C8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b/>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font>
        <sz val="9"/>
        <name val="Century Gothic"/>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9"/>
        <color rgb="FFFF0000"/>
        <name val="Century Gothic"/>
        <scheme val="none"/>
      </font>
      <fill>
        <patternFill patternType="solid">
          <fgColor indexed="64"/>
          <bgColor theme="9" tint="0.3999755851924192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sz val="9"/>
        <name val="Century Gothic"/>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b/>
        <sz val="10"/>
        <color auto="1"/>
        <name val="Arial"/>
        <scheme val="none"/>
      </font>
      <numFmt numFmtId="30" formatCode="@"/>
      <fill>
        <patternFill patternType="solid">
          <fgColor indexed="64"/>
          <bgColor theme="0"/>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alignment horizontal="general" vertical="center" textRotation="0" wrapText="0" indent="0" justifyLastLine="0" shrinkToFit="0" readingOrder="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
      <font>
        <sz val="9"/>
        <name val="Century Gothic"/>
        <scheme val="none"/>
      </font>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alignment horizontal="center" vertical="center" textRotation="0" wrapText="0" indent="0" justifyLastLine="0" shrinkToFit="0" readingOrder="0"/>
    </dxf>
    <dxf>
      <font>
        <b/>
        <sz val="9"/>
        <color auto="1"/>
        <name val="Century Gothic"/>
        <scheme val="none"/>
      </font>
      <fill>
        <patternFill patternType="solid">
          <fgColor indexed="64"/>
          <bgColor theme="4" tint="0.5999938962981048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center" textRotation="0" wrapText="0" indent="0" justifyLastLine="0" shrinkToFit="0" readingOrder="0"/>
    </dxf>
    <dxf>
      <font>
        <sz val="9"/>
        <name val="Century Gothic"/>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0" formatCode="General"/>
      <alignment horizontal="center" vertical="center" textRotation="0" wrapText="0" indent="0" justifyLastLine="0" shrinkToFit="0" readingOrder="0"/>
    </dxf>
    <dxf>
      <alignment vertical="center" textRotation="0" indent="0" justifyLastLine="0" shrinkToFit="0" readingOrder="0"/>
    </dxf>
    <dxf>
      <fill>
        <patternFill patternType="solid">
          <fgColor indexed="64"/>
          <bgColor theme="5" tint="-0.249977111117893"/>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182941</xdr:colOff>
      <xdr:row>20</xdr:row>
      <xdr:rowOff>186155</xdr:rowOff>
    </xdr:from>
    <xdr:ext cx="1096131" cy="279191"/>
    <xdr:pic>
      <xdr:nvPicPr>
        <xdr:cNvPr id="2" name="Imagen 1">
          <a:extLst>
            <a:ext uri="{FF2B5EF4-FFF2-40B4-BE49-F238E27FC236}">
              <a16:creationId xmlns:a16="http://schemas.microsoft.com/office/drawing/2014/main" id="{AA9ABD50-2696-4D7F-A12A-021E3019BAA8}"/>
            </a:ext>
          </a:extLst>
        </xdr:cNvPr>
        <xdr:cNvPicPr>
          <a:picLocks noChangeAspect="1"/>
        </xdr:cNvPicPr>
      </xdr:nvPicPr>
      <xdr:blipFill>
        <a:blip xmlns:r="http://schemas.openxmlformats.org/officeDocument/2006/relationships" r:embed="rId1"/>
        <a:stretch>
          <a:fillRect/>
        </a:stretch>
      </xdr:blipFill>
      <xdr:spPr>
        <a:xfrm>
          <a:off x="11898691" y="36371630"/>
          <a:ext cx="1096131" cy="279191"/>
        </a:xfrm>
        <a:prstGeom prst="rect">
          <a:avLst/>
        </a:prstGeom>
      </xdr:spPr>
    </xdr:pic>
    <xdr:clientData/>
  </xdr:oneCellAnchor>
  <xdr:oneCellAnchor>
    <xdr:from>
      <xdr:col>7</xdr:col>
      <xdr:colOff>331524</xdr:colOff>
      <xdr:row>25</xdr:row>
      <xdr:rowOff>369887</xdr:rowOff>
    </xdr:from>
    <xdr:ext cx="2037819" cy="359016"/>
    <xdr:pic>
      <xdr:nvPicPr>
        <xdr:cNvPr id="3" name="Imagen 2">
          <a:extLst>
            <a:ext uri="{FF2B5EF4-FFF2-40B4-BE49-F238E27FC236}">
              <a16:creationId xmlns:a16="http://schemas.microsoft.com/office/drawing/2014/main" id="{9AF7E4B0-CA35-4260-918A-0A68BCBD27AC}"/>
            </a:ext>
          </a:extLst>
        </xdr:cNvPr>
        <xdr:cNvPicPr>
          <a:picLocks noChangeAspect="1"/>
        </xdr:cNvPicPr>
      </xdr:nvPicPr>
      <xdr:blipFill>
        <a:blip xmlns:r="http://schemas.openxmlformats.org/officeDocument/2006/relationships" r:embed="rId2"/>
        <a:stretch>
          <a:fillRect/>
        </a:stretch>
      </xdr:blipFill>
      <xdr:spPr>
        <a:xfrm>
          <a:off x="11011430" y="9918700"/>
          <a:ext cx="2037819" cy="359016"/>
        </a:xfrm>
        <a:prstGeom prst="rect">
          <a:avLst/>
        </a:prstGeom>
      </xdr:spPr>
    </xdr:pic>
    <xdr:clientData/>
  </xdr:oneCellAnchor>
  <xdr:oneCellAnchor>
    <xdr:from>
      <xdr:col>7</xdr:col>
      <xdr:colOff>483659</xdr:colOff>
      <xdr:row>23</xdr:row>
      <xdr:rowOff>78316</xdr:rowOff>
    </xdr:from>
    <xdr:ext cx="1992842" cy="302684"/>
    <xdr:pic>
      <xdr:nvPicPr>
        <xdr:cNvPr id="4" name="Imagen 3">
          <a:extLst>
            <a:ext uri="{FF2B5EF4-FFF2-40B4-BE49-F238E27FC236}">
              <a16:creationId xmlns:a16="http://schemas.microsoft.com/office/drawing/2014/main" id="{592F8018-046C-4719-B9EE-867569EA6333}"/>
            </a:ext>
          </a:extLst>
        </xdr:cNvPr>
        <xdr:cNvPicPr>
          <a:picLocks noChangeAspect="1"/>
        </xdr:cNvPicPr>
      </xdr:nvPicPr>
      <xdr:blipFill>
        <a:blip xmlns:r="http://schemas.openxmlformats.org/officeDocument/2006/relationships" r:embed="rId3"/>
        <a:stretch>
          <a:fillRect/>
        </a:stretch>
      </xdr:blipFill>
      <xdr:spPr>
        <a:xfrm>
          <a:off x="12199409" y="36835291"/>
          <a:ext cx="1992842" cy="302684"/>
        </a:xfrm>
        <a:prstGeom prst="rect">
          <a:avLst/>
        </a:prstGeom>
      </xdr:spPr>
    </xdr:pic>
    <xdr:clientData/>
  </xdr:oneCellAnchor>
  <xdr:oneCellAnchor>
    <xdr:from>
      <xdr:col>7</xdr:col>
      <xdr:colOff>400050</xdr:colOff>
      <xdr:row>22</xdr:row>
      <xdr:rowOff>247121</xdr:rowOff>
    </xdr:from>
    <xdr:ext cx="609601" cy="341905"/>
    <xdr:pic>
      <xdr:nvPicPr>
        <xdr:cNvPr id="5" name="Imagen 4">
          <a:extLst>
            <a:ext uri="{FF2B5EF4-FFF2-40B4-BE49-F238E27FC236}">
              <a16:creationId xmlns:a16="http://schemas.microsoft.com/office/drawing/2014/main" id="{AE274626-B419-4522-AAD1-FBFEC98EFA25}"/>
            </a:ext>
          </a:extLst>
        </xdr:cNvPr>
        <xdr:cNvPicPr>
          <a:picLocks noChangeAspect="1"/>
        </xdr:cNvPicPr>
      </xdr:nvPicPr>
      <xdr:blipFill>
        <a:blip xmlns:r="http://schemas.openxmlformats.org/officeDocument/2006/relationships" r:embed="rId4"/>
        <a:stretch>
          <a:fillRect/>
        </a:stretch>
      </xdr:blipFill>
      <xdr:spPr>
        <a:xfrm>
          <a:off x="11079956" y="7509934"/>
          <a:ext cx="609601" cy="341905"/>
        </a:xfrm>
        <a:prstGeom prst="rect">
          <a:avLst/>
        </a:prstGeom>
      </xdr:spPr>
    </xdr:pic>
    <xdr:clientData/>
  </xdr:oneCellAnchor>
  <xdr:oneCellAnchor>
    <xdr:from>
      <xdr:col>7</xdr:col>
      <xdr:colOff>757767</xdr:colOff>
      <xdr:row>21</xdr:row>
      <xdr:rowOff>186266</xdr:rowOff>
    </xdr:from>
    <xdr:ext cx="566208" cy="419586"/>
    <xdr:pic>
      <xdr:nvPicPr>
        <xdr:cNvPr id="6" name="Imagen 5">
          <a:extLst>
            <a:ext uri="{FF2B5EF4-FFF2-40B4-BE49-F238E27FC236}">
              <a16:creationId xmlns:a16="http://schemas.microsoft.com/office/drawing/2014/main" id="{2E32C3D2-0F00-44F5-9F91-5742A0814B0A}"/>
            </a:ext>
          </a:extLst>
        </xdr:cNvPr>
        <xdr:cNvPicPr>
          <a:picLocks noChangeAspect="1"/>
        </xdr:cNvPicPr>
      </xdr:nvPicPr>
      <xdr:blipFill>
        <a:blip xmlns:r="http://schemas.openxmlformats.org/officeDocument/2006/relationships" r:embed="rId5"/>
        <a:stretch>
          <a:fillRect/>
        </a:stretch>
      </xdr:blipFill>
      <xdr:spPr>
        <a:xfrm>
          <a:off x="12559242" y="36562241"/>
          <a:ext cx="566208" cy="41958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2</xdr:col>
      <xdr:colOff>304800</xdr:colOff>
      <xdr:row>1</xdr:row>
      <xdr:rowOff>114300</xdr:rowOff>
    </xdr:to>
    <xdr:sp macro="" textlink="">
      <xdr:nvSpPr>
        <xdr:cNvPr id="12289" name="AutoShape 1" descr="data:image/png;base64,iVBORw0KGgoAAAANSUhEUgAAAj8AAAEKCAYAAAD98zS0AAAgAElEQVR4Ae190ZHrOq5tR/LujUMpzI3DCcwE4t9JxF+TSVdNKnq1SIIEIECWSMmW3dhV50iCSBBYXCBgSm7/zPEvEAgEAoFAIBAIBAKBP4TAzx/yNVwNBAKBQCAQCAQCgUBgjuInSBAIBAKBQCAQCAQCfwqBKH7+1HSHs4FAIBAIBAKBQCAQxU9wIBAIBAKBQCAQCAT+FAKbip+fn585/gsMggPBgeBAcCA4EBy4Kgf2VG+7ip89iqNtPwIgVvwLBK6MQHB0rh8IrzxPZ9tGSfDscb5df8TT2Az38HBTlu1RPObK3+4dgfC35/8TvA+ORvEDnkZuOCZaI57GcOzhYRQ/Y5if0jsC4RRYQ+mBCARHI/GDTj1J50Aafo2qiKexqezhYRQ/Y5if0jsC4RRYQ+mBCARHI/GDTj1J50Aafo2qiKexqezhYRQ/Y5if0jsC4RRYQ+mBCARHI/GDTj1J50Aafo2qiKexqezhYRQ/Y5if0jsC4RRYQ+mBCARHI/GDTj1J50Aafo2qiKexqezh4THFz+NWgwBGTPffMU9q78d8+5nmw9RVvdc+iUC49vyEdTnpLXFAvP7MP7fH4tbvfZp/nsYyj3ec3+alpoXqtwlWF9zT1kS4y3F6m/tp4FUM3mvaR40ea/7YdPXwcLz4SUF+1iJ1nSAfm5p9vSMQ9uEVrV+PgM1RxCv+BopeD37n+wT5sw8ynxXv7oJ76pqIub4OTi4Gr6fkR49ox9NHu/RS43t4OFj8YFGzFjQdnPwa5+WPRNVPiOX+ve0gTfd7a5d2kx5lAc197d2lpZ46RFowyrh1Ec7tb7dp/pnu81H7VaOzHoEwimD0PxsBm6MtnkR8Pm5zjmdaK9DOikWSYfcY8Y/2uXCqcYzCosaqpedsz5t+e8H11kT0y/i0nWx+zXxpzmYMhtfFZvPRZzYGR4/y/frsePp+v4/ysIeHY8XP732e6kLE3eBBDXm7ftx+5hzbfJEogU9BXz85tX5ce9anP13SOGzbveqZZ4xbF+S6gOZxq1wO8rarCIS3QR8Db0TA5ijF62O+sXXhcUMRQ/e8WMTArQ0/T4/MytrA45ifzzWmNzpwQDNzwXXXRO2fvD53XTzAWUeFiYHTNsQ+AnY8+e3jjkSgh4cvLn5ysUGG4pjXNL7owSm6pmNxNBUz9OmQPkVyEFR7T48r57redx6B8D7sY+RtCNgcbfFXkzmKgRTkdI+ONA6/ds5rQaE/MPE1gPcl3eceaR0To1RbhbRcaBvpGkda1/Lx2HXRsuUYmYnBMar/lBY7nv4UBEPO9vBwrPipRYS2m4Ka5HRNR5LTUcvpmo6oh/R2N1/4duhJTUkvHan/NY4RCNeYh7DCR8DmKIunUvRg10YmctYmqefX3nkpeh58p5m3hSJ97dt+1B17wV2zQ9+jazpqy7Scrum4dV3Ueo+7tjE4Tv9f0WTH01/xftzPHh4OFj/znLak2RY3FqH7Pb+fkxe9EqDs+f3yMRML5oQDXdOx6CCFaQfIK37a4y1um71FzvSP43+YhgiEw6AMRSchYHOUx1MuWKYbvUvX7tmxCENbG3meH5Xdbnh3qL2Z5+s5yWml1ltw+bqTu2BNhN3AhHa7X7kuKsMPvPQwOHCIP6HKjqc/4fohTvbwcLj4geUp2Ou2bXkXhz+iut3aV9bxiVC3FYseNLZFEAscHBMvQHN9ArrcL73AnMbgBRLu0dYyyds4Qs2bL8xAELgVP6gY9OwtfXjC8JqGPBDYg4DJURa3SVd60ZmKFR5rVizm0WW8U5zyQoFb6evhrc46X1twzTURhrxlXTwLgQ1/54f7e7k/g6I5yfh2HmSmZjueFF/qF3UsFdyX5X0ZV9b7suizpgP3vH7L8fZJxnWvxaJnyyHFj6f89fK1yXu9Nb0jmoGgChlaXFfrH9Wn157oFwhoBEyO6kZfft2z4H4bJKsYpMLnzIQ5WqzwfMHPXz9LZjyl9Xurj2v2r93jvm5tx/tc43yVh46JUfw4wLxT7AdCe6RHnyBT8VM+XVEhlAujab7jHQl82prwB+bUbpH4RGbs1tWX0d+JRIx9VQRMjl7V2JPsopg6Sf1HqPUx4C+nc1d0guXXOFfrFO1GDH/dPz9yJHvzbjiNzcatu1NMRgtrsSX/aZRpnrATI+xqjzblONx/+xztF/9S8aOLR7KZWtN1OTJ7stnMj7SmU3venzBnT2iSryTHnxpd60d/ipSPRUVb7kdPY4A77UK1P4YqddMH+/b3wiy9ZH8+Et5Sun5lIL7s0KN4qSUkWxHwA6EVP5lAsmihGNXFD/1dFCJValeKn/pITF1XHfTUYqvx0e5PIGBy9E943pyMdXHlsRcSt3gXlHCTiY4nVaxpeQ3jhVNJfLS4pXUK657Ww/XrgoHu0RF9tQ6pb82WVjjZf1aFRsm+PbMlt/biSazZqam0s+EHuWcP78PPjT87UR6tLf1f9mvFS/YBfUQ+SfOf7Ury8iQiTaUo7LhunEvMbL0NZZz1xGIUPxLDS1yZgVCIQ5MsiFcKF1ofauFCOz/0kmjRkYjo9aFih7e9BCphxJUQMDl6JQNfYAvF4guGuuwQLgZYP3YVPzlJkj4c83rGEyNgoGs6FmjKepb7066Dgm3RhuvQ52XXo+xELW3h7blde97TafbBbv8fxvopf9zTG9eTK9sqflrOr8t4tAu32DHSY/G+OMc/akNHLls7Lzt0lMyqnqSU6aXrfCTeSOn61RritWeP4to5TnYjYAYCL0YoiIkgXiETxc9u7KPDNgRMjm7r+jWtYl1c+8TNkx6fci2nazrytjjXcrqmYyk2aqHF5FwV1shFG97WOxdK2hd3PLvw2GkxDtdhnz+Pp1wU3B7cTuiiazqSfn695XxNF7+nz63xeJstY/M2WV/+AK9357heGjcfe2Ixih+J4SWuzEDgxU+K9/zJJNU/5r32zg/tEtUdIezuqIKJrmnbUrS9BCphxJUQMDl6JQNfYEvPgvsCs146xBoGaQ2phQDMeuOfQcF6Jz4sYneIJ11+ngsNWgsboLwNP8++pZ9jQfGzGKdp8M6exxMVP3QsmtI6Tr60x04Se24rP1d+Vl1KnoZa6VdNaeOnfJLmnvfbck4IwYa8g/cFj7244+RgHC0EzEBQBU6u+FEA5eejIAgtRPkFZ1b8sO3LGtC6+IEhRUZ6KIYtG0P2txEwOZo+hTYeoo3PoSPWgyN09M8jxUm/hrWeW3zz2njytfH67j3DIH+IIk6Udzn4OsP/bElZ47JOeu9D+9Kuac3b/mdQih11zKYL3jd9v/j7LU/+JIvsK3dg9DjPsYXPi3/CBv0+jx4j20MvFssfEea28vP0d2qanxUXJV+8H5XQcl5Op7mmR498vK3n5Nvai9QSrWc8lK3zlYH4slmP4qUW7vjybkgaAmYgtNtxFgi8HQGbo3tifE9bz90jdHi6n8uPWRe9cbb45rXx5N5Y/fJzMei369N62vH0aV68z94eHh5Q/CDQtlRqJSDNr+JNc/76IP4abN5yI2fyTkXu29q8D+RXjByB8AqUY4wRBGyOWkl3Gffik7r4avGzdQAWQx+tN/TVXGvNGPFuW19ao5atuY3PPr1uwSf/xXwar+7e0vsezpqav+dg2bK0uFdCNvX2j34ZATueAp2tCPTwcLj4SVuFam8bshqg2OKsz/701h290MTaC28RuM/aiA5fcRGB8BXT+NVO2BxliTYVKC125XsQJKetcUCV+9Z1Q6BH64D/1dzWvLVtsnPOvAV3+5oIuwpmtIamR0IWPuQD9+95X9iSVbd3KEjTEUcPgyN0/yUddjz9JQTGfO3h4WDxg+DjCxgc0DK6piM5Sdd0JDlU3Or7K/nZpdGGNf+20wiEb5vR7/PH5qgVp1pG13QkbPT1lnWA9VmsGaT3vKO94DKb6tBaxq/5OTrQNR2LEtM/1WbRF/fpHYx8pBqrmjZ4YmMwqPQPdrfj6Q8C0elyDw+vV/wgyOs3BCi46diJzId1i0D4sAn7g+baHLXiVMvomo4EnrretA6UPp1fL6aRe4/2gqv8SMq1jF/zczSmazqWInCxJvK25AH10Ue6f/zRxuD4cb5dox1P3+71cf718HCw+MnP2vVW9dpjL2rbvopHgVqAwKJHH0/Spx3sLKk2x2F2SU0RCJecljCKIWBz1IpTLaNrOpJSdW2uA2q9ofWh8+vFNHLv0V5wlY1Fub0m4qbyu14zuYkF9W2vDCzXVNuWXn+tfjYGVsuQrSFgx9Naj7jHEejh4WDxg+ERpPQC4trLfTmYl1/FY0GevOH66IVG3Ya7/X3nEQjfN6ff5pHNURa7ZU3ILzfzR+MtltO7MeqFZ/pj5HJdoXVAfQW3fjWXjVtl5yPuL7jcnrU1ETY2PLLF7brhc2drLMOi9F1dU8XXpfEu0bH/fAyOHefbtdnx9O1eH+dfDw8PKH6OcyA0ZQQiEIIJV0cgOLr2142vPnvH2deTdI4b/Xs0RTyNzWUPD6P4GcP8lN4RCKfAGkoPRCA4GsUP6NSTdA6k4deoingam8oeHkbxM4b5Kb0jEE6BNZQeiEBwNBI/6NSTdA6k4deoingam8oeHkbxM4b5Kb0jEE6BNZQeiEBwNBI/6NSTdA6k4deoingam8oeHkbxM4b5Kb0jEE6BNZQeiEBwNBI/6NSTdA6k4deoingam8oeHu4qfmiAOMo/HBZ4BB7BgeBAcCA4EBx4Lwf2lFC7ip89iqNtPwIIoPgXCFwZgeBo7HqAn5Tsr8zVT7At4mlslnp4uCnL9igec+Vv945A+Nvz/wneB0cj8YOnkRuOidaIpzEce3gYxc8Y5qf0jkA4BdZQeiACwdFI/KBTT9I5kIZfoyriaWwqe3gYxc8Y5qf0jkA4BdZQeiACwdFI/KBTT9I5kIZfoyriaWwqe3gYxc8Y5qf0jkA4BdZQeiACwdFI/KBTT9I5kIZfoyriaWwqe3gYxc8Y5qf0jkA4BdZQeiACwdFI/KBTT9I5kIZfoyriaWwqe3gYxc8Y5qf0Xg2E9EvW7euEU/olSPZDiuUHJW/4BUPRlv24ZPqxQ3advCg6Ukdyi35kcan/54f64576wURLv2cLDZV+pJH09NiytDG7slP+1M5isGjXfllbYs7k/AeA+Rxx7OkHgn9+5ma7wkS06cEJA3qY1Ml4emJzFHrJ3qJigRP7kc7kC/HIa/9r2vsjePrU3FMabF9wJd45ZplJKV5WcCu+0g+d5nFV+406BD85hnyemDz9Unzh3MLudxQ/lp9z/vX6jEvj09J2fx6WbfP8uJhbeFkymmbTbrqZi8h29YYzwz7uu5h7w0+OH8VF7mPPzT4eOjoYTDQmEz09jeLnKUSvb4CJNP8l0qlFLzVEULegT6JEZiUrSkHU2+02C0KXX4ieJt5H69XXUAiZtGmhf8WWYpLSk8fZZ4tlG9nHfKoYGu032QlTb/OP8hkj5QWAY1GCNiUTNZ7Q4d2DnPSpNgm4LNuHk4FJ0rXvfzZHub0eTsoPjgM/F+aoPpTsWJIWzV900bPgziLJFH5M0zzVeYbx3N/c5vbAkfG4+rhHh6XXG6/M33SfUX7OCfPl+F0YVNv3nHh+Ihz5h4yiE1xas53Pg9vWw9zC0ZIRbj/zz2KOpe92PMk251w5uP7e5zs+QKd/3Dd+nvsuwxDyvG6Zc2PyGwPZum0dxbRy6OGhk2XHFUsNcbUHATsQvECEZk6aMhIPbjE4EfMx3+riwHQ87vNU5VqvvqZ+lKBxbeh3beGGQTfpKePsssWyjezjizaNY7TfZKc3D4686tTjkR3PbFSY5ExUgCs6d+FkjVfU7TjYHOU+OXgsuEp9vPaevcV3gccOBw5o2rPgpuKnxhcZQRiUayRjllFQVE/3h1P87NAxTYbe31zML8b7TcU8/4CU7ZCAd2FAJncdFVaIrwWe+YPIqu2sn/arXTuctObHw7b6qOyu8nxix5NqdOrlmn0MB8v39PSBGfcoH6wZxuyuy7f0oVLzEB/SjfkV+jp3IKP40She4NoMBI9IyV4Qtz0Ko10JBDF0MT5hVZinIkBF3e5BRy4SmrzJMiz6GlLIKEGn7Q9Tv2mLwJrraeNstwV9lhjowjDZkYLJbv/UTm8eIOc4VN+wcADn5hNuNTsIw1agtXvoQ9ha9jad23Gi8SysqtFPT0yOci54OKnip/rqtid7Gz7ZOML1qamnNQAGNg7LIYlXbTeCt+HzvEzcOSncE49oTJ7Ys6YNOn7UDklJZLBN6KMEh2NNPBlv0a4z6XDP959LPzM2txb7ZK9juzkPTtv8Qa7FCflu4uVg2/xTdrcb6Wwrj1S3Ay9X7GP4mL63JMI+/Jadw9tybjwdphwxZujQjlNcaPnadRQ/a+i86Z4ZCLuTAxkPUmPbNW9ftyRJ5KS9TbSjBEO7QlwGffqaZJSg8xZ0jQUETb2gts0WsjAfoZv08HG22sL7cM2QtwWs2eO1f2KnNw+QV/v5+PSpybODjUd2VszQx8KE9HMftuJE49Fck659R5Ojm4sfNh/kn4drMov7SXZ+VvFDVsvHXiTl8+wVPxSn6GPhsUGHk6DNpFM4iPUiJxY8KldF0lWKH+JQWtJagbdqu4rX1bZpmhrmJl4OtjTDiw+J7UY6s+NJNTr1UvKnDsUKH8hM3+t6pXIK+hpz4+kw5WlNpDXQecTZycMofuosX+fEDoQWfEtL1+4lyrLdB1rM6EjEkjoyEfFyKk+Ssk22AzKug/TSke6R1V7S0nrauNtssWzDmFzOx+Zyso0feVsu9/o58rrI8vtat3cPcsKPtyF7pGwbTugr+5G2PUefo2v2ro29ZpNxr+K6x+pj2+aiYNMSKgYWH0DSHfhHuKkEYiWc1ITv2kLJBh3eoxn1IWWRhIr1S7vf8W2vdT/1oxMC3rLdkiUkxY44aWAf7Cy8PGxrd2V3lecTO55Uo1Mvl/aBB+3DYhnc8p099hKYqrZ1bpS88s2SK1yrDoVFTyxuitwexcq2uNyBgBcIiYy0rZv0PeZ7/bZXKxaWQ5Vke9M7MSygFwkRwTDN6y/TYiQWNIq86e5iIdGJn6xlerpsyfayOCyKlbwmTSUnM+rRs1M/skKHPA9pfngSKy/m5u1yNV61I/cXRWa9hz6UFFX/ZKeW5ettc7bGlwqCe2JzlNvr4aQL6jbEdn5jnPYJv2l47VnXuljnltsqcZO7Q+Chnqs8z5LrG3Tg3bDKJ6ZX2MTkwkT+CKzd6MKgde84U36qtQLJlx5PVeVYl8S6mSpKhkVtiQVx2TbdZphbeHnYVtXa7nojndjxJNuce6Xsg498R4cGt3yvr4EpHd7ceDpMOcO9FP2L+Y2dH5qdzz+uBUJOsHpXBQQhWT5OeFGMy26P9K2IBZ9rwSJJllDEvR07P6Lqp2lIiwm+zcLsWxiBxjxwemwxMHAKw5xklU1IpgZm5IY+2vNQEj7ztQXq0qeW7L17/FtAln9GIbF5zth8dBQSNkdhIxVrGbElTktfObbL9ri79N2kEFf0gvPNiT/NScN7afsSt5SEC48Sh1JiGNSRoERMZz2NmymrGHKOu5xXgpd00fX5x3Ws2k6FYbs7D0ZbOLKGOdNVcbRkFRDD7nrvAl91F+vvch3DPD/1E3jpIpNh0ubG45sj93Qo/GDjnn+bWr+e4Htc+L62eyfx+xAIj66OQHD0HY98rseKyA3HzEnE0xiOPTyM4mcM81N6RyCcAmsoPRCB4GgUP6BTT9I5kIZfoyriaWwqe3gYxc8Y5qf0jkA4BdZQeiACwdFI/KBTT9I5kIZfoyriaWwqe3gYxc8Y5qf0jkA4BdZQeiACwdFI/KBTT9I5kIZfoyriaWwqe3gYxc8Y5qf0jkA4BdZQeiACwdFI/KBTT9I5kIZfoyriaWwqe3gYxc8Y5qf0jkA4BdZQeiACwdFI/KBTT9I5kIZfoyriaWwqe3gYxc8Y5qf0pomMY/tqb2ARWAQHggPBgeDAGgf2JOQofvag9aK2a5Mb9yL4gwPBgeBAcCA4sOTAnhQdxc8etF7UFqSOf4HAlREIjsYjH/CTEvCVufoJtkU8jc1SDw83ZdkexWOu/O3eEQh/e/4/wfvgaCR+8DRywzHRGvE0hmMPD6P4GcP8lN4RCKfAGkoPRCA4GokfdOpJOgfS8GtURTyNTWUPD6P4GcP8lN4RCKfAGkoPRCA4GokfdOpJOgfS8GtURTyNTWUPD6P4GcP8lN4RCKfAGkoPRCA4GokfdOpJOgfS8GtURTyNTWUPD6P4GcP8lN4RCKfAGkoPRCA4GokfdOpJOgfS8GtURTyNTWUPD6P4GcP8lN6rgfC41QUH7ab77zzPj/n2I7/2d3tAzNtOc2oKi3/v8/TDrpMXRUfqSG5BhnZL/T+1P+7dZgxX/1n6PVtqJ66njLfLlqWNuftO+SY7f+YfYVt24vc+zQ0XjT/NFdp6NlUwnDli9998anMUfhEXio9DOHkYavw0l18Dzp4FN3OjxGjFRPqRY7nYznlY2j9uPMYJZ4VR1V30pFjc0NYYr6KoddQbry1+bAwdP9Myh3jMmBG2h2CIIS28LBlhtYIhmtjxRJ1fcDTs41gRfskSw08xNwLz3/k+EW9ZnBo6PN3z7OhgsNA8M9HT0yh+nkL0+gZuICTCsIWsmoZFlBEL8kRmJSvtQdTb7VYKJ1KSdUwT76P16mv0hUzatNC/YguNLvX02GLZRvYxnyqGRvvNdiKYpc8tQPNYeTHgbUoAp+Skxq42NTQWGLZblzizOQq/yGecP8cpJxHqo1wzcMktnuOnNJ1yuX3B5biAB4yPZJlIPty/zJvbw+mX4o/0UVsozec/0zRPYk6sttZ4ng4yOB+3YyD77b/yMLT8LMXJdJ/x0TBjAb+PwBD6LLwsGY39M8t5SEaJ/9nxJJqcdOHg93uf7/UTLfeNn+e+ut7OeOeYRgElCqfkhafDlts6JBw9PIziR2J4iSs7ELzAhcmcNMUFsZhyt6AHxHzMt7o4MB2P+zxVudarr6kfT16GftcWbhd0k54yzi5bLNvIPlrw6br4bxaMZAO3jZ/ncW63SQb1A8XkvRShzlxVHLStuObjGhhyEy5wbnOU+zGAU/LPwTDde4bfawDavuByXBy/wA2KOxR9LKOgEJ7uD7toMtvmlJ9RYGN7bT15hZHpqLJ8sh0D1XH3JbfBwpDfx2c/GZ+HYQi7LbymyZgzZx4M3+14MhqeJpL4yWEY3pbv9ZFC6ZXWwt/8AZw4zRV6Oiw5PqRbOri+zsevUfwoEK9waQYCXxwXRoK4tLXYPm0j4KGLraOZkEWAirrdg45cJDR5k+Uh9TWkkLHEDTsN/aYtwg+up42z3Rb0WWKgC8NkRwomu/02O4GTLB4ftyIDhijaOCbVTywiwLz5h1vNptLQwbCqucCJyVHBBfLxCU7ewvaU762gXeD3InyAgY2DYQD8Ke1bzJW5h5zhAH/Ep+WUFO7s8UH7NG23rR/ZRXx6bT158wJzyWK83aiPlZjovFMHwzygshGYVUxz3OUCsq0RhPFe/8329RWE4r5K5It1UqG0mUeq33GXCj+umGFp+s4JnXYcC1cSBre2Lpf58HSYcsTGbamDm4fzXbFYOkfxo1G8wLUZCDuSgXQBpG6Laysm9CcYtKOEQgmLy6BVX5OsLYy+fmrbbFnaSXr4OFtt4X24Zsjbgtc+UXvtt9iZcaq+Ym7SAlB0rhY/VCRZNmW7q95kitwF4J6989zkqFn84INyKbItnGqCUt485TvDz0nMSuPhl5sXXOELFcDKHLQpfphJQCSYxt1tbXNceW09ebMQ41FsNinONmMgu+2/eorh0kbwLtuHx/yqoGRr2V7/zfbfWvywwgeTZvrOucmLPpwz3mA+UHB6Okx5Wrsb90iHJlAPD6P40She4BoTufzXFrx999CaFlzooAWBjkQsqT8TkR7j0IiyTZZCxnWQXjrSPdJBttA1HbUeKsQo4J7ZYtkG3VzOx+ZysoEfeVsuZ/2wIN8eKZhz/NM9OvJ+aeUoCY7f1+PgHmFHR42h0vuGS5+jZCvzcS9OyR/Wf+Hf2r1F49MEWxdcc1HnCaNYWItEnkCshJM+t5SC8mlbYFXmxGvryStyTEeV5ZOtGKhuuy+fY+jbiMEqtmzkKtvrv9X+Cx97AfP2YbEAZ/nOHntVTDPosj/1pWNRWefWkitc9SNHms4eHlpZlvTVY4/i2jlOdiMAvK1/iYzik/Jjvtdve7ViYdm3JNjbchehkVUnlHy9/gI0RmKLjiJvukuf+qtROtnTDaZHFCw0xjSv26Lt53oZNvUTttee+q3ZSfrQZpqnG71Y2XSmuaKkk1RmfXmrvbXLt9qnfiu42xyRbe8/2hyFX0bxk4rvFZxMThuPA+etfH8NPpvXRcRF9ZHzgNlZecmLZNzPHGP5RRb0vJ/btsyJ19aTV/P4vFZhOtmMgey2/+ophr6NKaYq/jQ0i8G9/lvtxW6vN2cUG2RDO9rx1O6ff6bwg49GgZ6/SEN+aD+VDrWOYx1L65+FH16PMuVsnkoRS48rOSY9PLSzLNf6yq1NNe5fvVwLhJxU9Y4ACEKyfJzwohiX3R7mp5+WbCXJEvZYcOqjMEiMNqz4MZN0WrTwjRNmnxVUTI85zlNbDAycwjAXkcombFsbmC05qDCgl/syYOzRYUnezO8WtEpH+XSPBHlfFIsp4uUnqKVRL5fYHIVftDAqHzfjRP2zSz7fqQB9uet1wD0LrvCD+J843eKCxGkAdq8ljI1tq4U44XNSuFQ42fi4Is/GsHkVyl/32ItihOJJgGX4mfwmvAqnUnIlGX/fscN/PT/JhPanRQS2TzDEbTueUscX/U/yRPBV88XyHVYCX11ksrZiF4nJBVaWnMmEDobMnlikblH8EBIXOr4/EC4ERphySQSCoy983+WSDMhG9SSdCx5dVmUAACAASURBVLvzNtMinsag7+FhFD9jmJ/SOwLhFFhD6YEIBEej+AGdepLOgTT8GlURT2NT2cPDKH7GMD+ldwTCKbCG0gMRCI5G4gedepLOgTT8GlURT2NT2cPDKH7GMD+ldwTCKbCG0gMRCI5G4gedepLOgTT8GlURT2NT2cPDKH7GMD+ldwTCKbCG0gMRCI5G4gedepLOgTT8GlURT2NT2cPDKH7GMD+ldwTCKbCG0gMRCI5G4gedepLOgTT8GlURT2NT2cPDKH7GMD+lN01kHNvXUgOLwCI4EBwIDgQH1jiwJyFH8bMHrRe1XZvcuBfBHxwIDgQHggPBgSUH9qToKH72oPWitiB1/AsEroxAcDQe+YCflICvzNVPsC3iaWyWeni4Kcv2KB5z5W/3jkD42/P/Cd4HRyPxg6eRG46J1oinMRx7eBjFzxjmp/SOQDgF1lB6IALB0Uj8oFNP0jmQhl+jKuJpbCp7eBjFzxjmp/ReDQT+Oyf4Par6+1Xy+Wf66RvRlv0WUvqNG3advMBvu/yo35Ci32cq9+h3ddKR+svfhEmqLP2eLRVBPQbpLw0snbi10Nvs8X9rjH6IVPcnPKtRceIgsMpRp8+3iXsW3MDg2xA4xp+IpzEce2Ixip8xzE/p7QZCSvTyhx+zAUj4G4uF8gOBN/yIp/ip6Kxj/y+nt2KDwMCP4gn9XuFCHdJR+aB8XehEH1Mvswc61A8g8oIo/3gfxzP/4rbuI8yMi4SAy9E/hE/Pgvtt8AQGx8xoxNMYjj08jOJnDPNTetuBgMSsCpw6uiocIE+FAU/s1Bh6IH/MN/ELvEXHg/8yr9arr6ETMj6Ood+1hWwiPdw/rtfQiS6mXt6Pn9MYZKuDp6mT2xnnQMDm6N/CpmfB/TaEAoNjZjTiaQzHHh5G8TOG+Sm9zUBAUhbFCh8aSZ4/9soJPu9s/Mxi8wN6ioDvguQiJhcfTQ69uiDh17BBFRiOftMW7kLS03Sn9uSvoxPdl3qlPc2X8oiLwIBOUbSRMSiKFGZ0K44VAZOj9e7fOOlZcL8NmcDgmBmNeBrDsYeHUfyMYX5KbzMQkKypGFiMqosU3gD3fuaf0tctBkTxQbtCWq++xjiQ0W4KXsFhhcPisZO0hVuZ9SwLuDTCqk6ygXyU9qR3gqxib7X4aUWYtDGuCAGTo3Tzjxx7FtxvgyYwOGZGI57GcOzhYRQ/Y5if0tsOBKvwoOHX7qEN7WaU4sPYJeI7P6nHfZqn+33nzs+afrKVbKFrOno+bNGZLC47NmjfirHsO4oZKuiejOcWRdQvjkDA5ujfwqZnwf02hAKDY2Y04mkMxx4eRvEzhvkpvb1AEI+C0siP+V6/7bW2W1EKjtvaC8C6+MjX6y9AwwhWbCx2etROULJ5Z/GzSScUk15mTxovPxqDH/IFb3pkpgul+MZXgW314HF0tdOX3exZcL8Mgviq+0ETGvE0BmRPLEbxM4b5Kb3XAoHeccmTTYkbCZ8/MvqZJ3ybi8tuD/lIiiyvxUUuduQXwG7zz453fsQjL64fhYeyhW63ozF+ek2HPUajxmRz2qVhfqfHW8vix/5WWFYm8YzChyB+drQ5qnmoCnLMG+OB/WcaVJ9nhrzxPvny3ASJiy7CzRf3OVbssS2N+SN2N52X/w0d4k9D0PtvcMBqy96pw7gLu9/xd37Mndn8wSdj0/jDY9viGvdn2TbPKtY0E3MLL0tW1jBTByMO7r/1n4Er951jZXGF40e+5j723Fg6kv8mho4OBhiNyURPTzch3qP46cjRwEXg7YHgWhY3AoGMgM1RVcCmhawU6PxcgLjSR7S73kXXuiiSTFnU04cD+iADPzkmuc3tgWNL7A2NPTosvd54pSCq7xna43dh0Izfceb5mXeXRXJOLt3qe47t0Tcbjs8DuGn6aftsz4+HraeD2fLWx8gOrr/3+f4gG7lv/Dz35TV07gF55jMKqMXcmPxGT1u3rYNsy8ceHkbxIzG8xJWdWC5hWhgRCCQEbI7yxQvNcI1FcC0BeH2uD3TPgpt2eWqiJR8Jp3KNZMwyCj5VT/eHU/zs0DFNht7fvOuzGO83fZOSJ65sxy8NmI5dGAgNey8UVihiFniWR91sG3thO+un77Vrh7fW/HjYrnK/+W7HU7t//pnCVQzIcLB8Zzinbo/yN+QYxkKdp8OS4wmGMb9CX+cOZBQ/GsULXL8/EC4AQphwaQRsjspCBkkkfaL2FsHkodPn0t5n4/Yk/oQFHvmZC7lMPC35FhBSUrinF/ppTF6U5FYbdOhHVyXZ2OM9clFU7UUCXH6KJ3teN13Sz/T45HZrj/3JXvhG5+V9QGBmzoPTlt4jJB8JcxMvB1tPh8YLY7z3n8KVG8PwMX1nhXP2l+32GnPj6TDliBlDBzcP5zRHWr52vQnxHsVrg+6/h4nhz16t7d81rSsTu9btTffeHwhvcjyG/RgEbI7qOC2L4NPih8d26fMBSHSti8BCv69Td8iy02YSEAkGOOs1UK5xpg4nQZtty3jtvQ/81fbllwa6MBiaW+lnfnekcYY/Ilm1Xc3Dattkb8PcxMvBVrradEj5Fb49qXAlA1nhA5HpO+cm2tM1zhnXaW48HaY85X17fslEHHt4+EHFDwt2BSoH4RvO7cTyDZ6FD9+CgM1Rb3H35EBj7d610epZcJPH/O9WJRdV4uEJxEo46XUc/UWADTq8RzMbxrPt7ks6Y7O67mfeCaovq9ShkHgpJ5PQknl+CrmFl4ctDVaO3ph2PKnOp14qXOll9yVorbgxuCn8UzjVuVHyWvRYcoVr1aGw6InFzyx+6ielvBVLjvNtySyjihETmz9d1rkE0HVbtN2X325SCL/o8v2B8CJHY5iPRcDmKOKIfUhh3mGBa/GGG1v/TANTcrFTWnd2maV2HHJflXhEG/a+RR3IwnmDDvx0Tf0kzvQ+HS9VW2r+sjFdGFQ/ek6Un6p4RvKlPFC1i7W+SIXPtaV61MfkfBzRt+DoYctVcB1CfsGdH/hYkyUz1vK9vga2cW48HaZcct2c37+087NcSDE5BDwd2YQV0mHblrbkOIj8PFWWtSjiOl537icW/niAkgz85XL6hOPIsRDU9tCxbLcoABMpaTyFg9CHhQd/GJGKztJ20YaipYwtggwyNZY5vtFOmRaX5yHgc1TNHTMhxW3lHnHkc+eR4oi5aJ8q/gu6px7AgPAoKliflMxTDLQ479IB1VovWWzKYReNqewr/TZjQOMMH9exovU95wNlO/MRdjcMHT/XMGe6arFlydZ0MCzseGINTj+VuMpYzTiu+gn74KvOnQyTNjc7eejpYJj08PCDdn6IyDiyQOTApKRZdoMas0thNM33+qOd7FPPohoHCfwFnOF92qkdCMqu5Ddw2Cgncrq+KT3MOwSC+JV2uldtIAGO0NPmJwdRu64vAKb5yWM++0OK9vi+vdyaOD8HAZuj54x1Va09C+5Vfem1KzDoRU72i3iSeOy96uHhBxU/RkGC5FsrTZkMZdKle2yL0umXk7cx1t7ZGGhvBwL5QIpxbRQ/tfjQ7UtlzgoT0pSPRvt0A5iVcSpmuMELSK6J7Fppkz4NMdtrUYo+2g5vfN2O2xDnZyNgc/TsUa+lv2fBvZYH49YEBuMYQkPE0xiOPTz8/OKHdnjSLgQvWnhybokSj7j0LsbnPPZq/qXiLhUjzTfQR8qXu2W5KORbvkQ6qYekaSuzYJywo3cJrS3O1Al6yk5PLXKqtnKCuYENbcymu8lSY+iwxl8USXqMuD4TgVis3/Gy75kz2qe7J+n0jfTdvSKexua3h4efXfykBFgSfPpbACgOkDxJRpmaJdRFkQTQWR/3sdDY5OzpbQcCt5E/+lNyKgZXi4PSR+zkQNaKK7K3FSWAiX2Ncbj4obmiMemHR6Ud7vir/pH1cTwLAZujZ412Tb09C+41Pem3KjDox473jHjiaOw/7+HhhxQ/+8H45B52IMiioPnH5bSjgrtc3lq3M97Waw8dfPdIF11UuDStedyy8+PZUHeEpI3YlZK/JN8zPrclzs9CwOboWaNdU2/PgntNT/qtCgz6seM9I544GvvPe3gYxc9+nE/vYQeCLBSaEUruFBatPZ1tKH74Tk/pxndi2iM20omvL8tve+XHbFQMoV0eN39zQNleiqX6AvTq+Lov2RDHVyBgc/QVI19njJ4F9zrWH2NJYHAcjsdo+ptaengYxc8FuWInFi/ZL+W5KFG/pI6/QGr80ntzf6mHFzq1nSpIcnFDu0P0EjMvdsp7SGwHqX5l0toZgv7y+G19fNhL4+JPoNMjzmppnJyIgM3REwe8oOqeBfeCbgyZFBgMwVc7RzxVKLpOengYxU8X1Od2ikA4F9/QPo5AcDReeAaLepLOOPu+T0PE09ic9vAwip8xzE/pHYFwCqyh9EAEgqOR+EGnnqRzIA2/RlXE09hU9vAwip8xzE/pHYFwCqyh9EAEgqOR+EGnnqRzIA2/RlXE09hU9vDwxcWPek/D+Gr1PgiW76ls649+8r2Ubf28Vr122PpoIuPI3unh7/fEeU06wZHgSHAgOBAcyBywM6otfUPxw74enV5uHSlCji06bIi2SI+1A0SOf4HAlREIjsauB/hJSffKXP0E2yKexmaph4ebsmyPYtsVXSTgmr4hhN+P4r/8jHulomff5JHfLmoVf/4GUf4aNdkrv1XEdVl2kC4qzkqbe/shUH8Mrc/2fqs0AmErUtHuXQgERyPxg3u01r6Lh98ybsTT2Ez28PCtxU/+SvZ9/k1fecYvgtOvfeOPCdNPMKCg4QUJ3ylaKzpwL7eFLvlVaNkP9+vY2I2qPxvB+pm7VDSG1Dc2jXlBGdUR/QOBMxGIxToSP/jVk3TO5OWn6o54Gpu5Hh6+ofihHRYcqZDRxQOueTteCLGCxP07MdQXRZPWDZC5jJ/ze568/MxDtc8bo38yIxD6sYuer0EgOBqJH0zrSTqvYehnjRLxNDZfPTx8Q/FDuzjc2ZVCgzcr5/nRV3tcVjeM6q4NGpJOOnJFXMbP1/qVdngMVn8Ti/rSkY/Rfx6B0I9d9HwNAsHRSPxgWk/SeQ1DP2uUiKex+erh4UWLH/4TCBYo9ChMFR0ofuj9oPSYCoWWpUv28x978UKt9EHxsxhD6rMs3iOLQNiDVrR9BwLB0Uj84F1P0nkHX68+ZsTT2Az18PCixQ9+Auo+T/XREn88Vh5plQIkvc+Dn25I2z8oQuj+jf1KOZfjZxB0scLu16/fW23oEZceQ7cdn8gxDdE7EDgXgVisI/GDYT1J51xmfqb2iKexeevh4YuLnzEH/0pvOxB4gYbii3altBzvRxUZ7VAl4FSBlnbGShEndFGhqd9togKTZmHDGHVc0rnWp9yj4jUdN/jI2md3l3oqDKbP5E85ijbKZ/eeN+aaXGHi+VGNh33Qpwrw2s+Wi+7K1ZFLn6Pkl4cnfviWeLfGY2/uST5i/TF9ty+4kgf1yxVkRv0xYhKo2CuTSB/08rgK5406Zs5hTg5Hzr9du7D7HcWP5Wf5seSMS+PH0nZ/HpZt81y4mFt4WTKaUtNuupmLyHb1hjPDPu67mHvDT44fxUXuk5+86LnZw0NuR3tPWGJEY0rp+lUUP+v4vOUuJnL5jxJfuZMIiAVQydPtLKu/js5kaYMsEb0tEm0s9MuLaiYzX2ALieuC+WSMqrTppOTt2qXtFDq0vXl88b4X+7MJVU46XJ+pASUc7nO7t47HRlvEnNE4qm8dMsv3YeXpqkoPO/E5Sn55eCobBSZsjp/KD3OlW1HPgpt3tAmjElMTfoSYZDCHY5Tb3B44Mnyq1Xt0WHq98cr81fcb7fG7MKi27znx/MzfDBbJObnE3800bOfJHlwz/TT6JZMtHC0ZGvt2c+/teOItzjp37Pu9z/f6W9HcN36e+9aUUE2EPPMZhctibkx+o7OlG7os3tfB0kkPD60sK7W+o7pfWPC3BHYgcGIAD1yDYFpO96b5/rjPUw1q1o4HvoCWdDqEE/2KPm+Mqpd0brAr9WF2Ch06AHQ7GkfLixJhe1XMThyfUwvnXtWpx/Rs4XJKdrovmVTkq/jqvvqadB1/9DlKfjmYLfgKmy0eP5Mf79NejT0Lbip+akzSiORruUYyZhkFhfd0fzxJAht0TJOh9xfVgynP47Y/P6KvYW0XBuR211H5iRhc4Im3JoDZiu2sn9/W4bCFl4dt9VHZXeX5xI4n1ejUyzX7GA6W7wznZOLjlrFnGAvTPR2m/Bnvs+YeHkbxI2blGhd2IICcrQBAwIq/R1QfJchEgso7r6NG/x+6R36XAKhJneR0RBBQn6bPGyP3KjrTxZY+rQ2Nmgs9/qhE+oh263hkTanNwucyiheoWbn6ZF76lE91+TGjNzeenIoE+Kt9g/6Gg49va5Mt8nSRvccdfY4Wv1w8pc1y3jysLPlxvvRq2rPgEvfaDgMfFZgQH5aJOxcn9xR7NCZP7FnTBh313cgydkk2sE3ooySEYy0scuyLdlcofpKteL+zxBDZ69huzoPTtu7aFN3ku4mXg22bZTk/TZ7P7HjSrc68XrGP4WP6zgr1jFnhsjM3ng5b/oz3Db+9GEbxcyafOnXbkwhyrifJNhzaUsJ4zLe0IHAZtSw6acGg3aTV4ofp3TwGLezcBs8u3obbSeNyGcOjBqDVn/rgqH0u99xkTS/fkw9cF30iKjppfoQtno2kz7OXy7dixftwO48/9zla/HLxVFjVpL9XfrxPezUCAxuHFU1mbMF34oNX/NRnEKIwbiNt0OEkaDvp5PFQeGc/81/gpwKAxu3CgDp3HaWf+d2Rhh3sJRtXbVfzsNo22Ylx8xpk4uVg21xUdrcb6Ww3j1T/8UvHPlb4YAzT97regZpsFxHnjNc0N54OT958a3PQZPmsh4dR/GgUL3BtB4I38ZZcyjKp8KKpLiDgrN7NwUIi+1dIxIIh2/hjoB0tTlv6yDZ57Gcy7YPlZ/VC+Uxya4wn9yoevK9ni5bbmNCIfOcHMhtfPi5a6eum7egzn6P7/Gp2ebZ78tbzXWc9Cy5sRRLg+SLPG+GmEkid+/YIp1uH92iGJyxnPHvMCzz2UraL5MuIscTcmofcwWor/Fdjptj0sK02gMdsjqs8n9jxpBqderm0D37xx69peMt39thLYKfa1rlR8ry2+Y9fudtCP7vRE4tR/DAAr3JqB4KXBCy5luVr+fIseWsn5UR8Eay5HX2qWiZabwzIKei32KXbwM4NMrMQIR/1kfvc7iWf6y5YHvdeAnsdD2WfZ4uQe5iQPUpnwUDOod2GrUWk7PCjz1HyKxds7bEJ4ekV4doXMtmT0/33HXsWXPnCM9kOHxtusg24qot5C5MNOvD+WB2H6a28hD1MTubhiIQlYiPf7MKA6919rvxUawOSY1ujinLLduEzM8Jqm24zzEXfgpeHbVWt7a430okdT7LNuVfKPvgoK/Q8vOV7rcuVDm9uPB2evDrO5qDK8kkPD6P4USBe4dIOBG/iIaet6Xyc7kaCQVDTzk8iGetTSS7JmxN+aycXFcMePkYFkuvc0sdok4Ko2QF8LB9z8YJvzui2v8jEUl59roamE+kzS0jlEzEFWbaBon5pc7NFJq4mJ93oa9irFo5k3AJfPa6nS/p4xJXPUfIrj7LEU9tM1uyVU7/3HYkLTy1I89bmeEk9+C5xS8VG4UWKO8XfLh0wlNki4tmUcz4p+4rTmzF4CtLWButYtZ0Kw3bmI+xuGBptYc4a5kxXxdGSVbcMu+u9C3zVPa03bY5l3GbuPvUTeOkCmWHS5mYHD9fmQOFnr0mskTqN4kcBcoXLvZN4BZvDhr+FQHD0HY98rscx8CC4MD4vgeEYhj08jOJnDPNTekcgnAJrKD0QgeBoFD+gU0/SOZCGX6Mq4mlsKnt4GMXPGOan9I5AOAXWUHogAsHRSPygU0/SOZCGX6Mq4mlsKnt4GMXPGOan9I5AOAXWUHogAsHRSPygU0/SOZCGX6Mq4mlsKnt4GMXPGOan9I5AOAXWUHogAsHRSPygU0/SOZCGX6Mq4mlsKnt4GMXPGOan9I5AOAXWUHogAsHRSPygU0/SOZCGX6Mq4mlsKnt4GMXPGOan9KaJjGP7enBgEVgEB4IDwYHgwBoH9iTkKH72oPWitpjc+BcIXBmB4GjseoCflIiuzNVPsC3iaWyWeni4Kcv2KB5z5W/3jkD42/P/Cd4HRyPxg6eRG46J1oinMRx7eBjFzxjmp/SOQDgF1lB6IALB0Uj8oFNP0jmQhl+jKuJpbCp7eBjFzxjmp/SOQDgF1lB6IALB0Uj8oFNP0jmQhl+jKuJpbCp7eBjFzxjmp/SOQDgF1lB6IALB0Uj8oFNP0jmQhl+jKuJpbCp7eBjFzxjmp/SOQDgF1lB6IALB0Uj8oFNP0jmQhl+jKuJpbCp7eBjFzxjmp/SOQDgF1lB6IALB0Uj8oFNP0jmQhl+jKuJpbCp7eBjFzxjmp/S2A+Ex38ovKOeJnub7L4bX8p/59iiy24PZBxn1QbdbXbh+qhxtbnPtJdr8zFMesOjcMEZqyXWu9Sn39vrI2md3l3oqDMIfhkW182f+qY0bdL/3aW4YkfscP47Nyvjo+nufp4p3G+PTznyOEn+suc5eLvAU80JYahxpviy9kNH91yG5Z8HNPpe/0VI5Jn0U8cUxKe0fN/43XghnFctVd8Eh8W1DW2O8iqTWUW+8tvixMXT8TKGGuM2YEbaHYIghLbwsGWG1giGa2PFEnV9wNOzjWBF+yRLDTzE3AvPf+T4Rb1mMGjo83dyOH56fGCw0z0z09DSKn6cQvb6BHQhqgU/kwaKm5MncLJsmRjbeLhGd3yMf0S8vlJnMbNGcC4nr4vpkDFKZxiU9W/rkNqLO4rYLvcyHVTy2FB0YF0FKttJAFLxtrHVslP3VrqwPfW+3myokaazPOfocJfw24qnwaQh4OGa5y+2m4PSz7QsubCZcwKfGpWqkSD7c98y/28PpJ2KD2kJrPv+ZpnmqY1t60daTWzqqxelkOway3/4rD0PHRvBqus/p82HCApijrYH9bv8tvCwZvHTsUwDY8aQanXLp2Pd7n+/tUzD7cOH5yY2Dzsx3FC6icErNPB2W3JszPl5fER7Fj8TwEld2IHBiwExcg2BaTvem+f64z1NdAFg7sdByl0mnQzjRr+jzxqhqSecGu1IfZqfQoRct3Y7G0fKiRNheFbOT3O92m2SwPlCo3FnwP8NGj092YShaFB7zrc4LM+GDTn2OUpLfgqeDZcLBw7HIn/LufDC3J37NAc3lUpwTJ5C464cMbBaCkw87cZttc8rPCLCxvbaevELIdFRZPtmOgeq4+5LbYPGG3yfMGg6HYQi7LbymyZizNn5br23H7Xiy254jlfjJMRjelu/yk2rCJxU8WHOJ01yhp8OUO7zn+jofv0bxo0C8wqUdCCBnWzTT7kMiFuS0rUg7F60tKu+8jjYZfEz9f+geeY02t/nhFgoIAurT9HljZK1FZ7rY0qe1IauWj/aWRd86HlmT7TONQuPKwuRxA+Z0rySp+kma+uJI2LC2hDMtAMC1JLWGGdfxOec+R2Xxk7Aj/1PeYHiKAkb77uHY5A3DJtNazrzelfhTTOU4ZXVNjcO2S7FM3DnZ3tnjg/ZpGpwWn6xVAuFJ12vryRt2wJfmtUlxtgsD2XX/lYNhVqRsBA6Vdzk2cwHZ1krCba//ZvufNifJnpV5sBy348lqeZZM4ceHYViavnNC1w94VCTeWn4q8+HpsOU277l5OO/hYRQ/GsULXNuBAHK2wG2PZyBvRVE2n8somXMZOVl01kUC18+KHxqL63s2Bi2cW/rwNtxOGpfLGB41AK3+1AdH3P9hCyPda/1qUq3FSruX39khf6gvjvTpqOinuap24QMRFY60MNR9Za7oI859jhI2DbPqt8bzafHD5rcm36Y3zWXiLpe9Dr7NCy78rjFGRbKyMyX2jJ2dBDhXmr/b2q7r3aNDWd2VdLSOTddPMQQmxL2sEbzLc4RHzapIZDvme/03239r8cMKH6Bq+s7WOLErhr5sTjAfKDg9HZ688aPxvsny2eZYZB2j+GFgXOXUTyy6AIDFFiGkLJOKP7rhnvLFmBYQ2b+2Zgu0Htcfg3QubbX7WGM/k2kfLJyqF2yXhsvYGPDz9khBmuOa3TPxTqtCebeCt9V20WJMR7lYc2uufu5zlHxiOLh4sjYLh717Um5zaKHsFMHWBTfbyB6BLHYFsnm1SFT3F/1T7VwK6adtgVeZE6+tJ6+oMR1Vlk+2YqC67b5cYKBszusRcW+pvmLLblWZ0rUYK8U80221/8LHXsCBP35N0Fm+s8deFVM0Vm3rtZJXvD25NWdMhtMeHkbxo0C8wqWfWKykLpNBtl/L8rV8SZQ81Qk6B3kiPi2aqWluR1vFuvih6+UYfOHcYpdug8E3yGphZrUlX+nIfSYZ74f70zzd6IVJfo8eGbLFsDzyytjItnWnSAV28orvBJEZH3L0OUq4cBx8PBPP6q5IQmW+p8WU9+egaHm+XvKO9znnfPOCi7mvPuo4KrZV/vJCGvcydiy/yHjg/dy2ZU68tp68wgaMaV6rMJ1sxkB223/1FEPfxpR0K/40NOPRXv+t9tjFrBh5c2ZjCIvseCJbX3FU+MFHvqNDJli+17pe6VDrNgqjtEZ6Ojw5ja30VXEUPxyKzz63A4EFq3APctpJyEf5gm5pjMWDHo8lkrE+leSSvLkAau1a4QOdhj18jGoj17mlj9EmjdXsAD6WjzmR4tstuu0vKhYprz6ToWrc9KIzRbW6l/JT+xpttud52+WQ8sVWsuQTjj5HaYFXmK3gKXnm9K+gKL2Qm7yrHU47AQY2DsshhY9EhGR34yqJU292ryWMjW3F8MCLMCWssh4Rz3q8NR3s3h4MWLeuUxPDqkn5KdaM+etW2wAAIABJREFU4r9aA1bxrnpxonU7OHZiiBG28kiYdeiF9FFgXXhe+eL5CXx1kcnail0kJq96E9TtT4g85T3zv4eHsfPDALzK6fsD4SpIhB1XRSA42rfVftX57LWrJ+n0jvXN/SKexma3h4dR/IxhfkrvCIRTYA2lByIQHI3iB3TqSToH0vBrVEU8jU1lDw+j+BnD/JTeEQinwBpKD0QgOBqJH3TqSToH0vBrVEU8jU1lDw+j+BnD/JTeEQinwBpKD0QgOBqJH3TqSToH0vBrVEU8jU1lDw+j+BnD/JTeEQinwBpKD0QgOBqJH3TqSToH0vBrVEU8jU1lDw+j+BnD/JTeEQinwBpKD0QgOBqJH3TqSToH0vBrVEU8jU1lDw+j+BnD/JTeNJFxbF/tDSwCi+BAcCA4EBxY48CehBzFzx60XtQWkxv/AoErIxAcjV0P8JMS0ZW5+gm2RTyNzVIPDzdl2R7FY6787d4RCH97/j/B++BoJH7wNHLDMdEa8TSGYw8Po/gZw/yU3hEIp8AaSg9EIDgaiR906kk6B9Lwa1RFPI1NZQ8Po/gZw/yU3hEIp8AaSg9EIDgaiR906kk6B9Lwa1RFPI1NZQ8Po/gZw/yU3hEIp8AaSg9EIDgaiR906kk6B9Lwa1RFPI1NZQ8Po/gZw/yU3hEIp8AaSg9EIDgaiR906kk6B9Lwa1RFPI1NZQ8Po/gZw/yU3hEIp8AaSg9EIDgaiR906kk6B9Lwa1RFPI1NZQ8Po/gZw/yU3nYgPObbD/8bD9N8/8XwWv4z3x5Fdnsw+yCjPuh2qwvXT5WjzW2uvUSbn3nKAxadG8ZILUu7ajuzAfd/7/NUx+fm+vbdbvCRtcUpbJ3uc4KEruuY2nbq69mm5TSeIxc4wb9lu4ZxGdvz27T9LufFbEOel7EFQJBtwd1oR1Cp4xhHyRaNE8nVYBe93L7gSj9lHFEMsLiDv5xTZS4fNx7/qn3ik5IZOiy9CV6rbTJtquvEwu53FD+Wn/PvfJ8Im8ah37u23Z+HZdtMOhdzCy9LlqaSbMNRzVHhth1P5eYrDgau3Hcx94afHD+Ki9zHnps9POR2rOG3F8Mofl5BrJ1j2JOoElMiIAJJydNYWTZNbSHIRVK5dhMv+uXgzGTmgVpIXJPqkzGqz8q+andugHFut5ssrJ7ZBx3VjqwHAUKi57aTcZ5tG+VQ49qKm0oPDVuSysLv1AVFH8ed9DTZun95THfuiw0m7iv2MtPT6RBHKwcUPlWuR7vmNS3yu6wTSabE1DTNk5hzjktuc3vgyOOZRt2jw9ILPY4c81E/UNjjd2FApu86en6iTjQ+3Dyznc+D29b22cbLwTAVZta8SefteJJtzrlycP29z/f6AZP7xs9zX1p3m32Q5/XKnBuPb6bcm4M2Gs56eBjFj8TwEld2IHDSwUxcg2BaTvem+f64z1NdvFg7HvjCY9LpEE70K/q8MapeNm6S0Ri4oCB5zLdqJxUULdlXVcJnfl/rNBYbYTtp9GzbKl+zFWNoPTSu47e7UO7xr4y5Oi/e+J69ZHc7jnGU/NHjkbyNc+WzngU3Fcuc68lB5TeSMcsoKFSn+8MpfgihDTqmydD7m3eZFuP9znlc2lFEnQ872jVG7sKATO46Kj8R1ws8l7YubGf99L127ayD1vx42LoxLZ2340m2OfdK4SoGYzhYvitOYFcn8YRhLNR5Okz5M95nzT08jOJHzMo1LuxAADlbUkeA5k9lkOtt1da27Yg0GbxM/X/abkn2HG1u88MsFFKvtL2c18mmzxuj6bTsLoVDWXSbjtxr1T6UFWynJ22h0uK9yfY8hi5OJKaWzfBZY+1hiTEaRjRiOsJGy29vsahF31qxhQUK89nGbBg12er4nr3C+Hyxn6MenpbcGPCCoj0LLvG57aRwhzA/rZhHW1FkpKRwZ492jJ0OzpES3wsdP6pfSTb2eI9cFNXCIvNL6LxC8ZN8uLW4JHshp/NUgGTfzXlw2uYPZy3eyXcTLwdbTweffZzb8aRbnXktOShGYviYvtPamzqBJ4XLztx4Omz5M95nS/fEIvkWxQ8hcaGjHQggZwvE9mhEJbbkB5fRrgqXkbNFZ10kcP2s+KFkxfVtGKPa3hb5lpxTNSM+lWYLHftwMwVW3pcVelaLH7Jd+b+wrYxL8hrc3GfSQUdtazJSFKy15VrhVueCWpOegttT/7iN9rwIvBiObrHGTSnn+znqcdeSGwNeUNSz4ObHpC0GsluYsyazk0B9BuEU1Rt0OAl6bTxwJfuJx9OqKLtK8cOwg71UpKzaruJotW2apBZXJl4OtpK2TYeUX7j4YYUPbDZ9r+ujXJfzez2N1zQ3ng5P3rBax89ek1pvfRbFj0bkAtf2JHoTb8mlLJMKL83q5A9naccA5+gHssr+FRKxYMg2/hiyXdWVxqCFlY4tUFo7yz7chRz+UIKnHs54wvYnbYX/enwLQ9LH20Jm2QIZ+UtH8ttqT3qetKn+SR3LeekZn/xrx3GOkl9reLbxrniWi4JNS6gwH0mA54sWd6WZKEiNhJNyTIcO79HMhvFg2dLuCzz2UrbzD0UcdMt2S+b5KeRqzBRjHrbcCAdDNLHjSXU+9RLrAq0xeSD4xR+/JqnlO3vsJTBVbevcKHleo/zHr9xtoZ/d6InFTZHbo5jZFac7EbADQSa1ptKSa1m+li/BkgaesNEuB0AivgiG3I4+VS0TuzeGtqWMqwIAUpvYtn1oT4tOsynrfm57scEsTpIlslB0CgvS0o7cVkNPEsn3ObKoJbJku9j9ecz3u/y217p/Gm81L6u4677NM302ztHkucRZD3Lx6651sXKJOwfcWeIRbcApXSBa87RBB94Dq+MwvU/HS8HJHiM127swaN07zpSfKoaxhuj1ICVdEVNp8WBYMDMQH7ptus0wt/DysGWql2tmu2nHU7t//pnCFT7KCj2bYPleXwNTOry58XR48uo8m4Mqyyc9PIziR4F4hUs7ELyJh5x2EPJxSslSLZgIatr5SSRjfSrJJXlzkm3t5KJi2MPHqEAa7bxChxLzRvvWvmm1bjsZZ9tmLVK5KMG3choemKcJ31TjsoolxljqNws88ruYJW1HUoQelhxL4UcBn+yon76WY+bt58yH9fHRl/knfCHM8nE/RxUfkxrDVjnMpa8I/6dGprhouC5hXc5vnrPcJ8WdiokuHTCU2SLi2ZRzPkj+kc+bMaAOw8d1rNpOhWE78xF2NwyNtrBzDXOmq+JoydZ0MCzseGINTj+VuMo1iPEQdlh+Qg5fdeHI2ra5WdHB2m/jfQamh4dR/JxOqv0DvD8Q9tscPf4WAsHRdzzyuR7HepLO9bx4v0URT2Nz0MPDKH7GMD+ldwTCKbCG0gMRCI5G8QM69SSdA2n4NaoinsamsoeHUfyMYX5K7wiEU2ANpQciEByNxA869SSdA2n4NaoinsamsoeHUfyMYX5K7wiEU2ANpQciEByNxA869SSdA2n4NaoinsamsoeHUfyMYX5K7wiEU2ANpQciEByNxA869SSdA2n4NaoinsamsoeHUfyMYX5K7wiEU2ANpQciEByNxA869SSdA2n4NaoinsamsoeHu4ofGiCO7WurgUVgERwIDgQHggPBgfdzYE8Jtav42aM42vYjgCCKf4HAlREIjsauB/hJCf/KXP0E2yKexmaph4ebsmyP4jFX/nbvCIS/Pf+f4H1wNBI/eBq54ZhojXgaw7GHh1H8jGF+Su8IhFNgDaUHIhAcjcQPOvUknQNp+DWqIp7GprKHh1H8jGF+Su8IhFNgDaUHIhAcjcQPOvUknQNp+DWqIp7GprKHh1H8jGF+Su8IhFNgDaUHIhAcjcQPOvUknQNp+DWqIp7GprKHh1H8jGF+Su+3BwJ+XE7/QN0pnobST0Xg7Ry9AHA9C+4FzD7UhMDgGDgjnsZw7OFhFD9jmJ/S2w4E/svD+Eqh9SvZPebIX/Od59/5frvPvz2qos+fQcDmaHGf/TIz2tVfvcbt9CvXnLtn8fr8qdi94Cbf9a+j/873ib4i3HDhv6qd8ZM4cUyXbbPvjxvpxbGMy+em/ay5+KVu/uvbnm5CdzcG1LH3OISh/DXxLX6aGMJ2D0fDPo4hH5NDsBpPvOFZ54bd3HfON8t34eNP5l3uY/Pb0pFcM3DldlQeKxx6eBjFjwLxCpd2IGDxa4tjJo9eSI+w/nf+jcrnCCC/WofNUUoKPi+xSN5uN1YQvYrXx0/H9gW3JIBpmicqQoo5WNhFYoEcCaDuvKIvi3vc54nKbWv0mznW2aZc/zhyV3fDcjsGrU/f2REY7vXTwhDWW3o8+9CW4sHTlx8f9uEy2sux+/c+3x+km/vLz3NfXkPnHpBnn01+m/ihp6Xbx4ysw7GHh1H8cAQvcm4nFk4MGIprCiqcl095iYml7f1WSUELbKvQeV9aXJkeXmgRKQ19F4EszHgxAjZHny1UtCg+5ltN7oWrteDGNXHzxU7tHG7/gqt8QxFTcWiDI0YpXiHV16n4Kf30vXZtzAWKGZapaltHXu8X0/Q1xPsxaH72nQ1gOE2m/9qvdm1gCKMdvLI/yj6xTjv6Co59eBzVS9vN9TK7V30vfR7lw43Dbxc/U/djWfxz08p5Dw+j+DGAfLfITiwgJxUpeUGkT4eorvOaRiRF258W6CBVSigWwZteUaWjT12YPX3vRirGfxcCJke9xY6MxP2SfBtnG//QDImn8Y46XvO4f8FV8ZcW+1v74ELxJmIPMZ13hxI2iGtqB1ictunxdX2c1vrzooqSUEv2Bedk12NFd5uP/Ri0vn1n/RjCVsv/PRjCZhev5JCyL3eYp/LhlNWewn0znkSLsy8Mu2lIxrF139EBfC0fXhKPlvz2dNjyO3ssrOaP7OsswqP4YQBe5dQOBJDTeIafPllwOQohtG2FUttOzAsp//TX7nl9gMravaugFna8EgGTo0+Kn1bw8E/PHq9f6U3fWMDAxMFVB1/ZrhaSA7vmHz5wnvXjMaHcCRKPvRKUK22TLTl+F3pKkWMnnfzMY9WOzqTjwrPpRj+GwNMsfnZgeP/dWfyImMjrr1UA7ePRJqB2NlK4Um9W+EC0xpXUpXCqnhv89nR4cjJlmYfanRwrm8qZ2mlT6x7FdYS9J2lBoGBWZN2sKwc7iNr3b7R/36jUyw4EzyZLrmXyGiRriy7doyNZwa/5Oe7ra+oTx7+CwD6OEmdaXOc1BYXA53Jp/7oIX1XxwzMhTxyMSKJoLHJLllCuu8BMQUnueNeKf/CpyUaNW+VSxWyNuR8DpXT35QCGnv/KBstPNKnyVbykfQssVV8a2o4nuvuKo7QbI6Y8wfkJobJf+1cxMtrWvp4OT87cF/qZvIeH1yp+4DxfHJhz+04xkXznY1/vdyd3OxA8n9q2ePNSt9XX6EP4tHsgVv1khLmo2+utTR5DX7eR4+xvIGBztCyYlTfA4jHf8SlELWzpTkrUn8ul/QsufGXFjyr8RPwRjUQcFiF2E4SeIrfaplsF4wfvx9YAoY/JyQYcHd37MeBKe84HMBzwU+SEVT3KPoGbtVZnDLx46kGor4+yGz7qwgeK9/ju8dvT4cmrQ4XHxqZGDw8vVPw4QZcc107za5zTJ0okdH5NyTyTjgCqCb6CihPW74bnlLw4KPotMggdx1zYgcB9VuMk0hAG1qdp6st9pFf56Z7CoPpPcsLDulb2xOXXI2BzNLudPjHWmMzJ3vzEhsQgYu2zYKP1ZLvViDVe/JSigrCq6wuLU2oPrKjdD73jh5GNthCLNYG1Z3rEOmjKHd3MYbKJiU4+HcAQlu3x08PQ1ZNuLOZYxEOdYwnTWjzJlmddSVyFzYV3lS8mhoVz4oOPxJvvOtrzINun8dbmgEHRw8PrFD9wUgNXncPE2MlXfFrCpCQdun1VVBYLtQAlzKlQognI47VFe6044/rHz98fCOM+hIbvRiA4+o5vOl2PUz1J53pevN+iiKexOejh4YcXP7rIoWs6MkBZtbr8A4G6PV3jSDsq+egU7myg8dMIhHEMQ8O5CARHo/gBw3qSzrnM/EztEU9j89bDw+sUP+r5oISCihGS0jUdn8jrjhDa6T6WjNrQkfS/5hiB8BqcY5R+BIKjkfjBnp6k08+67+0Z8TQ2tz08vFDxs/KyZPrbAfq5dXssJZ5FWo+9UPzQlk3aAeKP0AC6ehGttlHysfnZ3DsCYTNU0fBNCARHI/GDej1J502UvfSwEU9j09PDw0sVP3BfvmjF3s1JBQm9eOy8kMzeC8K7OgAkF0bYwbH6MsD5i1X8JUwup5cPWbczTiMQzkA1dB6JQHA0Ej/41JN0juTht+iKeBqbyR4eXq74GYPgO3pHIHzHPH6zF8HRSPzgd0/S+ea46PUt4qkXudyvh4dR/IxhfkrvCIRTYA2lByIQHI3EDzr1JJ0Dafg1qiKexqayh4dR/Ixhfkpvmsg4lkeV9MgyjjXZBDeCG8GB4EBwQHJgT0KO4mcPWi9qC0LHv0DgyggER2PXA/yk5Htlrn6CbRFPY7PUw8NNWbZH8Zgrf7t3BMLfnv9P8D44GokfPI3ccEy0RjyN4djDwyh+NOb4Vpn7l6Z143OuIxDOwTW0HodAcDQSP9jUk3SOY+H3aIp4GpvLHh5er/hJXy3Xf4cHP8mSn+1N9zv77RT6I4Q4sq/Fb8LR6vM732/32fjdtE0aj2oUgXAUkqHnLASCo5H4wa2epHMWJz9Zb8TT2Oz18PByxQ/+zs/tdmu/Lp4woSJHA+TJdbut17/z77srn7KgbLU42gUC70AgFutI/OBdT9J5B1+vPmbE09gM9fDwYsUP/qIydnAe860+ekKB097ovj14wUPndASA+a8yExj1rz/zXz9Of+2Z90E/XNM4tPNU2tzbLyo3fWOTtdY7AmENnbh3BQSCo5H4wUNaZ6/AyU+2IeJpbPZ6eHit4gePvMrPULRfUwcovFCxzrmMgwh5fhyWHpvRT1ykJrIP7tfCpr73gzY/6qcx9j5e4/ZsO3cDgf+Va/bXrJdapW/L+5akp4+lJ2R/AQGXo3Be8JTFFe5Zj7VFe/rgcX0Udy+4yXe9fvAPa813/pfuF3+lvv7l+ozRsm2W06sC2c4yLsear4eO3NNNs7MbA+rYexzCUHGT+e/5aWII2x28Mr/lHHPd9WeWlP+r8aTannJp4Mp9r7nR8V34WDYRch+b3y5+Hq4JcpaLFQg9PLxU8QOwKx8BQruYbzXZ8yRN53QsiHAAUz91PzXjMn6eZreM58kV8gdfmoFgJQ13XG2325Dd6OnDusfpn0LA5CgQSLEnF38ODBZJ8Vh7F6+5pvefb19wSwKYpnlS7yZizROJhTCsO9/o24qi5DVPVMDbbGv0Ex8is015ieWxz+Su7ob9dgxan76zbNfPEIZ7/bQwhPWWHs8+tKV48PTlHbQ+XEZ7OXb/3uf7g3Rzf/l57lvTNDVPT1+yzya/TfzQeUV34vzXFj9wnB470ZFIw0GxzplMBCzJ6VhnRwGt79M1Hamfvib5sUczsfAFTwxXyCuqbbKTjtTBui5Y898zo+ZxDAQcBEyOpkVPJWrRH1xFTLPH2i6vRcdLXuxP/Ig/WtPKLlgtXJqLKBB5QaSv0+5C6afvtWtgreYCayPLVLWtI6/3i2n6GuL9GDQ/+84GMJwm03/tV7s2MITRDl7ZH2VfSug0546+S7znqe3ms8PsXvW99HmUd3YR2wa/Xfxc3Rj/Nj/UfW5hDw+vs/NjONZ2gjAxFMjWOZNxPThP/QCe/oTF+iQ+s/volyZNtpGVKYf+2HM7sbQffWXrlxoY9pbkYu54SX9EVV6xUirjMhAwEDA56i121B/3C3lbbG/hNSm41nH/gkvxWfxIaxV+pLl8AKFEUdcftGtrF5JyGpPa4bbTlvqRjSimWlLn4z9cua+79L9C8bMDQ2DBi8qahHdgmGZEFadVT4JFzXHuME9ljr21G7a9959hNxnE8PE4RE0z70qx58yNp8OT17Ui6avbUW3ITh5uQpwCSIx28EV1kOutzvKkbZ1rmbWbgTYkB4C8DwZl981Ci9pQEcYNPfZ8PRCKnXoBJN9E0WP5SPav3TvWn9D2fQiYHH1S/IgYr7FN2Bi8plsXPe5fF+Ej7QKUwoVdAx9KzjjP+vGYUO4E6fdKVtsm7HKsL/SUOfCSDro+070fg9HJ7McQthK+GZa2E/bMT54v1vDK7dgci5jIhaxVAMG29/5TuJIx4AjLNeu+F06Tg+hr8NvTYcr5nC3WDDKybwdyE+KvJ3hz6i+ePQ8EFkSCnHmRu//qI6FIclzzc+ua+sQxEFgiYHNUc4r3wz1K6HRkSSI1ZbzmXS96vn9dBAbMZ72Y6+viNxIz5ROCwpLh3qr81pI92tZko8atchqsHC3d+zFQSndfDmDo+a9ssPxEkypfxUvat8BS9aWh7Xiiu684SrsxImznj0mTFcp+7V/FCI1V23qt5FWHISd+iaMOhk/f+XnF9H7KGM8DgSUJThici50f1o7IWHe18r36Saj2/RSUws53IuBxNC2Y7JMiiuz7/Xe5EPJkUh1RfK3ya57QgrzdOp1gcE07sTm51ngkpYhLgWd5V4gXUWtt070yzuPOXrgG1mVs7E5UfUxOenG07OhMOlzt/vMBDAf8FB8WV/Uo+wRuas1lznvxxJqcfKrsho9GkSF3HTVXlA71ARuFUeK3h58nJ8+BpWVTJw9j54eAvdDRDIREDPrEzN96B+GKvL60DFlZ2ECYxf3iLNdZ+14IiDDlsgiYHK20Ku+mJN7lnQ7xiZC8SokB34CyeE2NrnukuNpuoU4Opagg/+vCzmKaihIexz98J8hoC4N4bPP2TI8otEy5o5s5vB8D1rnrdABDjLfHTw9DV0+6IXf3aAdlMcfS+bV4ki3PupK4pg8xZHM5Vr6YGBbO6UKdtRWFC5NXvQm+lq+EnO7VGJE49PAwih+J4SWu3h8Il4AhjLgwAsHRvvcMLjylXab1JJ2ugb68U8TT2AT38DCKnzHMT+kdgXAKrKH0QASCo1H8gE49SedAGn6Nqoinsans4WEUP2OYn9I7AuEUWEPpgQgERyPxg049SedAGn6Nqoinsans4WEUP2OYn9I7AuEUWEPpgQgERyPxg049SedAGn6Nqoinsans4WEUP2OYn9I7AuEUWEPpgQgERyPxg049SedAGn6Nqoinsans4WEUP2OYn9I7AuEUWEPpgQgERyPxg049SedAGn6Nqoinsans4eGu4ocGiCP7aq76OmBgE9gEB4IDwYHgQHDg9RzYU0JF8RPFS/30FsH6+mANzAPz4EBwIDhwDAdOK372KI62/QggEOJfIHBlBIKj8cgH/KSkfWWufoJtEU9js9TDw01ZtkfxmCt/u3cEwt+e/0/wPjgaiR88jdxwTLRGPI3h2MPDKH7GMD+ldwTCKbCG0gMRCI5G4gedepLOgTT8GlURT2NT2cPDKH7GMD+ldwTCKbCG0gMRCI5G4gedepLOgTT8GlURT2NT2cPDKH7GMD+ldwTCKbCG0gMRCI5G4gedepLOgTT8GlURT2NT2cPDKH7GMD+ldwTCKbCG0gMRCI5G4gedepLOgTT8GlURT2NT2cPDKH7GMD+ltx0Ij/kmvpY/zfdfDK/lP/PtUWS3B7MPMuqDbre6cP1UOdrc5tpLtPmZpzxg0blhjNSS61zrU+7t9ZG1z+4u9VQYhD/AYk9bBiWdCn0KH/eeN+aanOZkrc3P/FMdhYHLtnmBIA4s74vu5KNz9DmqbDWU/t6nuXFOc5Fw1PZ5dpPcMfRE8fYFV/oi42ie59/7PPG4g82cPwXDx41/HZhwLg5u1GHpTRqM8SDPc1XGNeZyOwbFztGD5ef8O98nwqbxgdueMffnYdk2G+pibuFlyZi/SZeBIZrY8cQ6n31q4Mp9F5w1/OT4ESdyH3tu9vCQ2/Gj46TgQmPugSmKnz1ovaitHQgI3BbYmTxYAJU82Zhl08Ta83aJ6PweOYZ+eVHNZOYLbCFxDd4nY5DKNC7p2dIntxF1Frdd6GU+pID08KAEw9oznORYXts6cD6p4yl5TRjkM+5z7JR/Vc+anHSpNnXoLHfnewt+Vde2E5+j3FYkJLomvbQYlrmo/tN9OipfaztPTv1ed+xZcGWhU7CYJlX8cB9zm9sDR81f+LpHh6UXOtbkNH/2+F0YdE2R5yfqRCqYmWLwZbrP6fNhwkhhx5O929b22cbLw7DYlMbTH1CavXY8tfvnnTm4/t7ne/sUzHLPEz+TodCZeWPOzSrfaJ6yXT7vJSI9PIziR2J4iSs7EDjpYCauQTAtp3vTfH/c56kuAKwdD3zhMel0gl70K/q8Mape0rnBrtSH2Sl0UFCQULejcbS8tBe2ezrW2lIfHB18UhPnXh1f2+fZzeWUgHRfsqnI3bmw+lky0vf86HNU2nq7TXLH8HGbp/u9LKYOVml4bR+uLb6T/LnNR7foWXBT8VNjkixSPiAZ1w8Zefdluj+c4meHjmky9P7mXabFeCgbuF32XHVhQCZ3HblN6ZMGW+OaQnx447sV+prPg77Xrm2f0wdPjZeHbTIJem7zQ81rs/YCOz9irrllOGc4KB8aVqxPivHfvKO54HrZ1dT44ROoqfsZ7/O4PTyM4ofN2VVO/cTSCgCQLn+ywWJAW770SRuy3BaVd+ZZk8HP1P+H7pHnZWGpiZrkdEQQUJ+mzxsj9yo608WWPq0NjZoXYd9HtFvHI2ta+oyxtF6vbbOGL5xMSh3Vp3hqQdhJ/6Td3vzygsKyt+m056LdJ2tsTNvdZ2c+R7mt8Ocx39gC+LgVGfgpijU9orT5OU66//nXexZc4l7bjeD2wVfCjYqdvGeRWqWkcGePdoydDpW8MB5P/vSYYSG7PVLsWPI0dloLMudYvqrG78Ggdho6kVjlhHlrcUxLAKPAAAAPxElEQVRcA2Z0XnbH4KM5D07buqtW1gjCaA+2cLXGpEruHAY7nniLs88Vrnw4ho/puyBGKfTQP/m7nBtPhy1/xvtsaA8Po/jhk3yRczsQQM71xNfMR1tKpJR8uIxaFp11kcD1bX6sFj9M7+YxaGHnNnh28TbcThqXyxgeNQCt/tQHR9z/YYWj1uu1ZXLgUzFjcpw+xa6MT3Mp7Pb8sfDj43KfLVz5fepnyeje86PP0aWtdfEHNsnfMvbT4ofhUYsD9LXkz20+ukXPgmvzAz4Rbl7xU59BFA5r3m7Q8aOKppKM7aTzyFyuPKfiXaLYhYFUsfNK+pmLuoYduEZFCs6zfdO82IFUcbraNlmIcTPmJl5bsP3E4ocVPoDB9L2uYVTwFK6iL+M1zY2nw5M3grQ5aLJ81sPDKH40ihe4xkQu/3kTb8mlLJOKHjVozXxRQz8sJLJ/7SEWDNnGH4N0QsuWPrJNHvuZTPugE0P1oJxQe0uv15bL1/o59yp2/D7ZAd1rclrceRvfnuVcWP0sGde5fu5z1LC1FD2wK6+TNDYdrbG8e57c0nGurGfBhUVIAjxf5Lkn3FQCsRJOrw7v0YxKypk/eZeEComEpGoHWS8G/TOD+fexyrsNvFDMIy0xt+bBb4s7VYfCIeFlYos1lwowdpSTnwa14ynb85r/K1xpN13bavnOXpqsGGXAxGPWOjeeDk/OABD6mbyHh1aWZSrzaY/ihZIQbEbADgRv0bfkWpav5QuxZI5OwHlhQUDzqp22gNtiuHUMtKPFaksf3QZ2bpCZxQX5qI/ks6XXayvlCZ/6qRj3HvO9LALr2KkxPbuF3MOPbFI6C15tvvX9bC99kiUte44+Ry1bgfc0Tzd6AbXZ4+PY2ki7PLls9YqrrnWxziu3ED4Rbnr3MGPH8stKPDzRgZ22Og7TK2xiciSjynHI264KWd+FAXXuOiqs1NqA5NjWqDKA8KPIhM/MEKttus14J/oWvDxsmeqa/LmsnNvxZDQ8TaRwhY+68MHYlu/1Ca3S4c2Np8OTV5/ZHFRZPunhYRQ/CsQrXNqB4E085OxTRdp+NXZ5ENT0mCqRjPWpJJfkzUm8tZOLimEPH6MCyXVu6WO0SUHU7AA+7aXZOlB57wffnNFty8t3XJ58xlhb27Zx6EziwxIPfWpiuht2S/9yAQC75Y5Vk5Nux161yCT7xFwsx8wFpeE7Offk6HOU28r8oZcgs3H1EQIubRwtm9Hakz8x+ITbmxfcNBcN6xpu1Sb4RLgVIeuTuKNitksHVGu9ZIMjF3OzHPT9Oz/Kp/aiODAlzAu2zEfMXXPHaAu9a5gzXTW2LRnhS3a2Qfmd93/VPcVV46CY94LjUz+BVy2Wi3sMkzY3O3i4NgcMwc2xyPuwc/e0R7GrLG48RQB4x79A4MoIBEff8cjneoyI3HDMnEQ8jeHYw8NNWbZH8Zgrf7t3BMLfnv9P8D44GsUPeBq54ZhojXgaw7GHh1H8jGF+Su8IhFNgDaUHIhAcjcQPOvUknQNp+DWqIp7GprKHh68tfv777/n//ud/5v/9n/+X/vvXf8Yc3tf7P/O/2Nj/9+//7uv+wtYRCC8EO4bqQiA4GokfxOlJOl2E+/JOEU9jE9zDwxcWPyg+/jGP1RzQ8c+5r2b6z/yvf/x7ziXPf+d//2OrLSNj9k1oBEIfbtHrdQgERyPxg209Sed1LP2ckSKexuaqh4evK37+88/5f/9plC3YDapyKjRQnLQdotxPyv71z3/WHaT/paKK7yxVnQSqUfz829CB5tDzj3+IXSrsVuWdKmlH2kFaHZfG336MQNiOVbR8DwLB0Uj8YF5P0nkPY689asTT2Pz08PBlxc9///2P2XzUZBU///mnaPuff9IuDRVHEijSTUd5l67QVxdUdA/1DrMvFT+0S6TGFLblguo/vG9T2X1GExlH+qpqHIMLwYHgQHAgOLDOgT1J96XFz9adn3//+x9llyW78p9//k+55oWILGaosELbtkvDoeA7PyS3daSdn7pzxMfMRRK9s5SO5VGaPy6Ntf0Igse/QODKCARHY9cD/KRkfGWufoJtEU9js9TDw01ZtkfxwpX0aMh4X+fpzg9/P6cVItipoRemxa5NGtgpdOo7P9k6V4dlEzkkdn5ISEdrXLq3/RiBsB2raPkeBIKjkfjBvENyw3sofKlRI57GpqOHh68rfuAb3vsp3/RquzP8HZp/zP/3DxRIXPb/2COwJv/Xv+U3x7Dzg2KG9NNOUIPUKExSQdYehdU+ovhhY6ZXltp1Guuf/3kybrNg61kEwlakot27EAiORuIH93qSzrs4e+VxI57GZqeHh68tfsb8+zO9IxD+zFR/rKPB0Uj8IG9P0vlY0p9oeMTTGLg9PIziZwzzU3pHIJwCayg9EIHgaCR+0Kkn6RxIw69RFfE0NpU9PIziZwzzU3pHIJwCayg9EIHgaCR+0Kkn6RxIw69RFfE0NpU9PIziZwzzU3rbgcB/eRhf96NfzNZy/FpxkYlfEIaM+shf1ZW62i/78l+Ahk31V32T1xvG4OjwX/etupRNVa9nJ9lQxq6/2szxKIOmXwNmeiAWNqh7dWz+VUrVxtJp/OJ8xd+0b2l7mqanthW/LnKwOXoR415kxvYFV865jCP69XAWd7Cf86HE8ePGuanaJ24qmaHD0pvgstom06Za4Ihf5S4Yb8fgoEmx/Jx/5/tE2LSY5b9MnjH352HZNtvrYm7hZcmY20mXWJPbzbfHk4Er911w1vCT40ecyH3sudnDQ27Hz4/ieIGQxmyIPj+L4uc5Ri9vYQcCArcFdiYPiKDkydosmybWnrczkzg6ol8mVyYzJ1ohcQ3eJ2Nw1FKwcF1007f9/jvPW21AW/0PfW+3WyvYXJ95T2WPsnuhM3Vd66PuWe0h22Qbt/P95zZH32/XKy3oWXDzXFMslJiapnkSizrnTW5ze+DI45k83aPD0gs9a3Ju63L8LgzI9F1Hz0/UifShiClE7E73OS8NBnY82bttjX5pCAsvS8bsSeP9zFYBiVbviycH19/7fH+Q/dw3fp771pRAzVMxmnljzs0q34hjpNubgzpYOunhYRQ/EsNLXNmBwEkHM3ENgmk53Zvm++M+T3UBYO144AuPSadDONGv6PPGqHodXek+s6m2J5nTz7JhUfygb8GG/Bf96mDqhMYmMa754q90pmZrffQ9dDBkm2wjm65xtDl6DdteZUXPgpuKH+JkNZTzDBS5iSSJonu6P5zih5Rs0DFNht5fZzwEFddpx2MXBmRy15HbVD44LPDMH5z4bkXGkC0UiLnST99r17bP5vx42CYfy3qk5pW7//54Urhy41IxU4oS5UPDinV4lA+dDGN21+ebqfsZ77PmHh5G8SNm5RoXdiCAnFQVl12RFLyQ05YvjrIgQuWdK3Oj/w/dI79LALjJGEFMfZo+b4yk1QuAdLPpIAtqcYCiqhYe7e5ctrgtn2orjFk+jjTbaCeJ7K+t2Ym0B4FdPz06Oqu9ZV0VfaxCJ8n0fG2xjZl5gVOboxcw7IUm7FlwEy8Qp0ailkXGMnHnZHtnj3aMnQ5RqDg66uPmAlJJNosExpNQWgsyX5ef8N/xzk9Zo2iek623tgYSvpDTeVkzUAyZ8+C0pbWG5pmKKRMvB1uYWdcgjivZX47vjyeFK7eP4WP6LohRCr3s+PxzW86Np8OWP+N9NpTmiJv97DyKn2cIveG+HQgg5zJp6uSbzeVJ/DHfapHUiqfWji/IJQDSgkc7HhwA/klo4xjQVRchrgvnXAfdK7LV4of8sPqzxSYNIT9F5zG5zzQu2WNhvKYTNrA+YiGw7LNkZEPR5eJF7d5/tDn6frteaUHPgisfe5G1mPcWb3YSqM8gVuLmiQ4nQbvjidjlH3zI7osUPww7FBpUpOA8zxEegWP3TO38qH5u2+Rui1sTry3YfmLxwwofwGD6ztc87iPOFcZUgIq5KH2e6jbzReZiTyxG8dPi+DJnmMjlvxZ88p4ll7JMqrvYOWo6+KKGfnLnqLWjd1Nogd06hmwn9JlkpvZ0lD1k8rDaQEaLHh3JZtLFfSYZjpY+kpMuOpJO3kfr5fdoHEtG93DUOvi965zbHCWOEEa0ywafmywvfJbsOv5tsaRnwYXeuhNQBwEWxKfUwH48Vdt36vAezfCExRLc82R0keLHS76reFkY5g7L+VFyCy8TW6y5jffEF+u9HzeemA/nnioOFh4sbLV8Z0WlwE61rY8LlbzyzJMzx4V+JidsmejpqZVlF516FC+UhGAzAnYggJy048FVWXIty9fyBWjSwZMt2uVFGITkVTsl5Vaxbx8j6RK7GY/5XgIGZOYBxtvut2GZOODlMmC4z4RDamljrIJS6lQ4iF0zdS8NZcm4DZ5tvM37z3dztM4//AOPaUcSvpDs/X7tsaBrXRT8oNHACVb8iDYWNhaHNugQu6lMrzceeC/mre2qkOVdGFDnrqPyU31gQay3NaoMIPwoMuEzM8Rqm24zzEXfgqOHLVNdkz+XlXM7noyGp4kUrvCRF5U0ruV73VBTOry58XR4chpb6avizj+5EMUPR/Ai53YgsOATdkIuP11Md2OXB0FNxVMiGetTSS7Jm4uP1k4uKoY9fAxhY3unJS+WbKEvOx20iMqCS/fTC9vShmWhUwqi9I2a5gsvuJqpS3245+pMuC37tAJuea8+dmNzNuFbaezatq1ZeYUzk6OY/8olbqVV6Fgy3uf658TZp5amuGjcW0IEnvCYKJwtnEhxp2K2SwcMZbaIeHbkYg1YDlq/Bv8Ug8MarGPV+Id2hHnBlvmIuWvuGG1h7xrmTFfF0ZJxv3G/DcrvvPHbXmSGxFXMO+chmnt+Aq9aLBe9rK3wnckrfpbutTkg06P4YUh8+KmZWD7cpzD/uxCwOIoFUyxk1WWeXGinz5LVDh9xsrn4+Qhv+owMDPpw072seNJt4tpHoIeHsfPj4/m2OxEIb4M+Bt6IgMXR9GnR/GTLd3loAEtG9z7j2LPgfoZn260MDLZjtdbSiqe19nFPItDDwyh+JIaXuIpAuMQ0hBErCJgcTVvU6vFN0mEVOpZsZcAL3upZcC/oxpBJgcEQfLWzGU/1bpw8Q6CHh1H8PEP1DfcjEN4Aegy5CwGXo+xZPtrkjSCr0LFku0x4e+OeBfftRh9sQGBwDKBuPB2j/uu19PAwip8L0iIC4YKTEiYJBIKj7/iat5iCS1z0JJ1LGH4xIyKexiakh4dR/IxhfkrvCIRTYA2lByIQHI3iB3TqSToH0vBrVEU8jU1lDw+j+BnD/JTeEQinwBpKD0QgOBqJH3TqSToH0vBrVEU8jU1lDw93FT80QBzp70fEMbgQHAgOBAeCA8GBK3BgTwn1/wHVN6Yh1C2vowAAAABJRU5ErkJggg==">
          <a:extLst>
            <a:ext uri="{FF2B5EF4-FFF2-40B4-BE49-F238E27FC236}">
              <a16:creationId xmlns:a16="http://schemas.microsoft.com/office/drawing/2014/main" id="{00000000-0008-0000-0C00-000001300000}"/>
            </a:ext>
          </a:extLst>
        </xdr:cNvPr>
        <xdr:cNvSpPr>
          <a:spLocks noChangeAspect="1" noChangeArrowheads="1"/>
        </xdr:cNvSpPr>
      </xdr:nvSpPr>
      <xdr:spPr bwMode="auto">
        <a:xfrm>
          <a:off x="152400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0</xdr:row>
      <xdr:rowOff>0</xdr:rowOff>
    </xdr:from>
    <xdr:to>
      <xdr:col>2</xdr:col>
      <xdr:colOff>304800</xdr:colOff>
      <xdr:row>1</xdr:row>
      <xdr:rowOff>114300</xdr:rowOff>
    </xdr:to>
    <xdr:sp macro="" textlink="">
      <xdr:nvSpPr>
        <xdr:cNvPr id="12290" name="AutoShape 2" descr="data:image/png;base64,iVBORw0KGgoAAAANSUhEUgAAAj8AAAEKCAYAAAD98zS0AAAgAElEQVR4Ae190ZHrOq5tR/LujUMpzI3DCcwE4t9JxF+TSVdNKnq1SIIEIECWSMmW3dhV50iCSBBYXCBgSm7/zPEvEAgEAoFAIBAIBAKBP4TAzx/yNVwNBAKBQCAQCAQCgUBgjuInSBAIBAKBQCAQCAQCfwqBKH7+1HSHs4FAIBAIBAKBQCAQxU9wIBAIBAKBQCAQCAT+FAKbip+fn585/gsMggPBgeBAcCA4EBy4Kgf2VG+7ip89iqNtPwIgVvwLBK6MQHB0rh8IrzxPZ9tGSfDscb5df8TT2Az38HBTlu1RPObK3+4dgfC35/8TvA+ORvEDnkZuOCZaI57GcOzhYRQ/Y5if0jsC4RRYQ+mBCARHI/GDTj1J50Aafo2qiKexqezhYRQ/Y5if0jsC4RRYQ+mBCARHI/GDTj1J50Aafo2qiKexqezhYRQ/Y5if0jsC4RRYQ+mBCARHI/GDTj1J50Aafo2qiKexqezhYRQ/Y5if0jsC4RRYQ+mBCARHI/GDTj1J50Aafo2qiKexqezh4THFz+NWgwBGTPffMU9q78d8+5nmw9RVvdc+iUC49vyEdTnpLXFAvP7MP7fH4tbvfZp/nsYyj3ec3+alpoXqtwlWF9zT1kS4y3F6m/tp4FUM3mvaR40ea/7YdPXwcLz4SUF+1iJ1nSAfm5p9vSMQ9uEVrV+PgM1RxCv+BopeD37n+wT5sw8ynxXv7oJ76pqIub4OTi4Gr6fkR49ox9NHu/RS43t4OFj8YFGzFjQdnPwa5+WPRNVPiOX+ve0gTfd7a5d2kx5lAc197d2lpZ46RFowyrh1Ec7tb7dp/pnu81H7VaOzHoEwimD0PxsBm6MtnkR8Pm5zjmdaK9DOikWSYfcY8Y/2uXCqcYzCosaqpedsz5t+e8H11kT0y/i0nWx+zXxpzmYMhtfFZvPRZzYGR4/y/frsePp+v4/ysIeHY8XP732e6kLE3eBBDXm7ftx+5hzbfJEogU9BXz85tX5ce9anP13SOGzbveqZZ4xbF+S6gOZxq1wO8rarCIS3QR8Db0TA5ijF62O+sXXhcUMRQ/e8WMTArQ0/T4/MytrA45ifzzWmNzpwQDNzwXXXRO2fvD53XTzAWUeFiYHTNsQ+AnY8+e3jjkSgh4cvLn5ysUGG4pjXNL7owSm6pmNxNBUz9OmQPkVyEFR7T48r57redx6B8D7sY+RtCNgcbfFXkzmKgRTkdI+ONA6/ds5rQaE/MPE1gPcl3eceaR0To1RbhbRcaBvpGkda1/Lx2HXRsuUYmYnBMar/lBY7nv4UBEPO9vBwrPipRYS2m4Ka5HRNR5LTUcvpmo6oh/R2N1/4duhJTUkvHan/NY4RCNeYh7DCR8DmKIunUvRg10YmctYmqefX3nkpeh58p5m3hSJ97dt+1B17wV2zQ9+jazpqy7Scrum4dV3Ueo+7tjE4Tv9f0WTH01/xftzPHh4OFj/znLak2RY3FqH7Pb+fkxe9EqDs+f3yMRML5oQDXdOx6CCFaQfIK37a4y1um71FzvSP43+YhgiEw6AMRSchYHOUx1MuWKYbvUvX7tmxCENbG3meH5Xdbnh3qL2Z5+s5yWml1ltw+bqTu2BNhN3AhHa7X7kuKsMPvPQwOHCIP6HKjqc/4fohTvbwcLj4geUp2Ou2bXkXhz+iut3aV9bxiVC3FYseNLZFEAscHBMvQHN9ArrcL73AnMbgBRLu0dYyyds4Qs2bL8xAELgVP6gY9OwtfXjC8JqGPBDYg4DJURa3SVd60ZmKFR5rVizm0WW8U5zyQoFb6evhrc46X1twzTURhrxlXTwLgQ1/54f7e7k/g6I5yfh2HmSmZjueFF/qF3UsFdyX5X0ZV9b7suizpgP3vH7L8fZJxnWvxaJnyyHFj6f89fK1yXu9Nb0jmoGgChlaXFfrH9Wn157oFwhoBEyO6kZfft2z4H4bJKsYpMLnzIQ5WqzwfMHPXz9LZjyl9Xurj2v2r93jvm5tx/tc43yVh46JUfw4wLxT7AdCe6RHnyBT8VM+XVEhlAujab7jHQl82prwB+bUbpH4RGbs1tWX0d+JRIx9VQRMjl7V2JPsopg6Sf1HqPUx4C+nc1d0guXXOFfrFO1GDH/dPz9yJHvzbjiNzcatu1NMRgtrsSX/aZRpnrATI+xqjzblONx/+xztF/9S8aOLR7KZWtN1OTJ7stnMj7SmU3venzBnT2iSryTHnxpd60d/ipSPRUVb7kdPY4A77UK1P4YqddMH+/b3wiy9ZH8+Et5Sun5lIL7s0KN4qSUkWxHwA6EVP5lAsmihGNXFD/1dFCJValeKn/pITF1XHfTUYqvx0e5PIGBy9E943pyMdXHlsRcSt3gXlHCTiY4nVaxpeQ3jhVNJfLS4pXUK657Ww/XrgoHu0RF9tQ6pb82WVjjZf1aFRsm+PbMlt/biSazZqam0s+EHuWcP78PPjT87UR6tLf1f9mvFS/YBfUQ+SfOf7Ury8iQiTaUo7LhunEvMbL0NZZz1xGIUPxLDS1yZgVCIQ5MsiFcKF1ofauFCOz/0kmjRkYjo9aFih7e9BCphxJUQMDl6JQNfYAvF4guGuuwQLgZYP3YVPzlJkj4c83rGEyNgoGs6FmjKepb7066Dgm3RhuvQ52XXo+xELW3h7blde97TafbBbv8fxvopf9zTG9eTK9sqflrOr8t4tAu32DHSY/G+OMc/akNHLls7Lzt0lMyqnqSU6aXrfCTeSOn61RritWeP4to5TnYjYAYCL0YoiIkgXiETxc9u7KPDNgRMjm7r+jWtYl1c+8TNkx6fci2nazrytjjXcrqmYyk2aqHF5FwV1shFG97WOxdK2hd3PLvw2GkxDtdhnz+Pp1wU3B7cTuiiazqSfn695XxNF7+nz63xeJstY/M2WV/+AK9357heGjcfe2Ixih+J4SWuzEDgxU+K9/zJJNU/5r32zg/tEtUdIezuqIKJrmnbUrS9BCphxJUQMDl6JQNfYEvPgvsCs146xBoGaQ2phQDMeuOfQcF6Jz4sYneIJ11+ngsNWgsboLwNP8++pZ9jQfGzGKdp8M6exxMVP3QsmtI6Tr60x04Se24rP1d+Vl1KnoZa6VdNaeOnfJLmnvfbck4IwYa8g/cFj7244+RgHC0EzEBQBU6u+FEA5eejIAgtRPkFZ1b8sO3LGtC6+IEhRUZ6KIYtG0P2txEwOZo+hTYeoo3PoSPWgyN09M8jxUm/hrWeW3zz2njytfH67j3DIH+IIk6Udzn4OsP/bElZ47JOeu9D+9Kuac3b/mdQih11zKYL3jd9v/j7LU/+JIvsK3dg9DjPsYXPi3/CBv0+jx4j20MvFssfEea28vP0d2qanxUXJV+8H5XQcl5Op7mmR498vK3n5Nvai9QSrWc8lK3zlYH4slmP4qUW7vjybkgaAmYgtNtxFgi8HQGbo3tifE9bz90jdHi6n8uPWRe9cbb45rXx5N5Y/fJzMei369N62vH0aV68z94eHh5Q/CDQtlRqJSDNr+JNc/76IP4abN5yI2fyTkXu29q8D+RXjByB8AqUY4wRBGyOWkl3Gffik7r4avGzdQAWQx+tN/TVXGvNGPFuW19ao5atuY3PPr1uwSf/xXwar+7e0vsezpqav+dg2bK0uFdCNvX2j34ZATueAp2tCPTwcLj4SVuFam8bshqg2OKsz/701h290MTaC28RuM/aiA5fcRGB8BXT+NVO2BxliTYVKC125XsQJKetcUCV+9Z1Q6BH64D/1dzWvLVtsnPOvAV3+5oIuwpmtIamR0IWPuQD9+95X9iSVbd3KEjTEUcPgyN0/yUddjz9JQTGfO3h4WDxg+DjCxgc0DK6piM5Sdd0JDlU3Or7K/nZpdGGNf+20wiEb5vR7/PH5qgVp1pG13QkbPT1lnWA9VmsGaT3vKO94DKb6tBaxq/5OTrQNR2LEtM/1WbRF/fpHYx8pBqrmjZ4YmMwqPQPdrfj6Q8C0elyDw+vV/wgyOs3BCi46diJzId1i0D4sAn7g+baHLXiVMvomo4EnrretA6UPp1fL6aRe4/2gqv8SMq1jF/zczSmazqWInCxJvK25AH10Ue6f/zRxuD4cb5dox1P3+71cf718HCw+MnP2vVW9dpjL2rbvopHgVqAwKJHH0/Spx3sLKk2x2F2SU0RCJecljCKIWBz1IpTLaNrOpJSdW2uA2q9ofWh8+vFNHLv0V5wlY1Fub0m4qbyu14zuYkF9W2vDCzXVNuWXn+tfjYGVsuQrSFgx9Naj7jHEejh4WDxg+ERpPQC4trLfTmYl1/FY0GevOH66IVG3Ya7/X3nEQjfN6ff5pHNURa7ZU3ILzfzR+MtltO7MeqFZ/pj5HJdoXVAfQW3fjWXjVtl5yPuL7jcnrU1ETY2PLLF7brhc2drLMOi9F1dU8XXpfEu0bH/fAyOHefbtdnx9O1eH+dfDw8PKH6OcyA0ZQQiEIIJV0cgOLr2142vPnvH2deTdI4b/Xs0RTyNzWUPD6P4GcP8lN4RCKfAGkoPRCA4GsUP6NSTdA6k4deoingam8oeHkbxM4b5Kb0jEE6BNZQeiEBwNBI/6NSTdA6k4deoingam8oeHkbxM4b5Kb0jEE6BNZQeiEBwNBI/6NSTdA6k4deoingam8oeHkbxM4b5Kb0jEE6BNZQeiEBwNBI/6NSTdA6k4deoingam8oeHu4qfmiAOMo/HBZ4BB7BgeBAcCA4EBx4Lwf2lFC7ip89iqNtPwIIoPgXCFwZgeBo7HqAn5Tsr8zVT7At4mlslnp4uCnL9igec+Vv945A+Nvz/wneB0cj8YOnkRuOidaIpzEce3gYxc8Y5qf0jkA4BdZQeiACwdFI/KBTT9I5kIZfoyriaWwqe3gYxc8Y5qf0jkA4BdZQeiACwdFI/KBTT9I5kIZfoyriaWwqe3gYxc8Y5qf0jkA4BdZQeiACwdFI/KBTT9I5kIZfoyriaWwqe3gYxc8Y5qf0jkA4BdZQeiACwdFI/KBTT9I5kIZfoyriaWwqe3gYxc8Y5qf0Xg2E9EvW7euEU/olSPZDiuUHJW/4BUPRlv24ZPqxQ3advCg6Ukdyi35kcan/54f64576wURLv2cLDZV+pJH09NiytDG7slP+1M5isGjXfllbYs7k/AeA+Rxx7OkHgn9+5ma7wkS06cEJA3qY1Ml4emJzFHrJ3qJigRP7kc7kC/HIa/9r2vsjePrU3FMabF9wJd45ZplJKV5WcCu+0g+d5nFV+406BD85hnyemDz9Unzh3MLudxQ/lp9z/vX6jEvj09J2fx6WbfP8uJhbeFkymmbTbrqZi8h29YYzwz7uu5h7w0+OH8VF7mPPzT4eOjoYTDQmEz09jeLnKUSvb4CJNP8l0qlFLzVEULegT6JEZiUrSkHU2+02C0KXX4ieJt5H69XXUAiZtGmhf8WWYpLSk8fZZ4tlG9nHfKoYGu032QlTb/OP8hkj5QWAY1GCNiUTNZ7Q4d2DnPSpNgm4LNuHk4FJ0rXvfzZHub0eTsoPjgM/F+aoPpTsWJIWzV900bPgziLJFH5M0zzVeYbx3N/c5vbAkfG4+rhHh6XXG6/M33SfUX7OCfPl+F0YVNv3nHh+Ihz5h4yiE1xas53Pg9vWw9zC0ZIRbj/zz2KOpe92PMk251w5uP7e5zs+QKd/3Dd+nvsuwxDyvG6Zc2PyGwPZum0dxbRy6OGhk2XHFUsNcbUHATsQvECEZk6aMhIPbjE4EfMx3+riwHQ87vNU5VqvvqZ+lKBxbeh3beGGQTfpKePsssWyjezjizaNY7TfZKc3D4686tTjkR3PbFSY5ExUgCs6d+FkjVfU7TjYHOU+OXgsuEp9vPaevcV3gccOBw5o2rPgpuKnxhcZQRiUayRjllFQVE/3h1P87NAxTYbe31zML8b7TcU8/4CU7ZCAd2FAJncdFVaIrwWe+YPIqu2sn/arXTuctObHw7b6qOyu8nxix5NqdOrlmn0MB8v39PSBGfcoH6wZxuyuy7f0oVLzEB/SjfkV+jp3IKP40She4NoMBI9IyV4Qtz0Ko10JBDF0MT5hVZinIkBF3e5BRy4SmrzJMiz6GlLIKEGn7Q9Tv2mLwJrraeNstwV9lhjowjDZkYLJbv/UTm8eIOc4VN+wcADn5hNuNTsIw1agtXvoQ9ha9jad23Gi8SysqtFPT0yOci54OKnip/rqtid7Gz7ZOML1qamnNQAGNg7LIYlXbTeCt+HzvEzcOSncE49oTJ7Ys6YNOn7UDklJZLBN6KMEh2NNPBlv0a4z6XDP959LPzM2txb7ZK9juzkPTtv8Qa7FCflu4uVg2/xTdrcb6Wwrj1S3Ay9X7GP4mL63JMI+/Jadw9tybjwdphwxZujQjlNcaPnadRQ/a+i86Z4ZCLuTAxkPUmPbNW9ftyRJ5KS9TbSjBEO7QlwGffqaZJSg8xZ0jQUETb2gts0WsjAfoZv08HG22sL7cM2QtwWs2eO1f2KnNw+QV/v5+PSpybODjUd2VszQx8KE9HMftuJE49Fck659R5Ojm4sfNh/kn4drMov7SXZ+VvFDVsvHXiTl8+wVPxSn6GPhsUGHk6DNpFM4iPUiJxY8KldF0lWKH+JQWtJagbdqu4rX1bZpmhrmJl4OtjTDiw+J7UY6s+NJNTr1UvKnDsUKH8hM3+t6pXIK+hpz4+kw5WlNpDXQecTZycMofuosX+fEDoQWfEtL1+4lyrLdB1rM6EjEkjoyEfFyKk+Ssk22AzKug/TSke6R1V7S0nrauNtssWzDmFzOx+Zyso0feVsu9/o58rrI8vtat3cPcsKPtyF7pGwbTugr+5G2PUefo2v2ro29ZpNxr+K6x+pj2+aiYNMSKgYWH0DSHfhHuKkEYiWc1ITv2kLJBh3eoxn1IWWRhIr1S7vf8W2vdT/1oxMC3rLdkiUkxY44aWAf7Cy8PGxrd2V3lecTO55Uo1Mvl/aBB+3DYhnc8p099hKYqrZ1bpS88s2SK1yrDoVFTyxuitwexcq2uNyBgBcIiYy0rZv0PeZ7/bZXKxaWQ5Vke9M7MSygFwkRwTDN6y/TYiQWNIq86e5iIdGJn6xlerpsyfayOCyKlbwmTSUnM+rRs1M/skKHPA9pfngSKy/m5u1yNV61I/cXRWa9hz6UFFX/ZKeW5ettc7bGlwqCe2JzlNvr4aQL6jbEdn5jnPYJv2l47VnXuljnltsqcZO7Q+Chnqs8z5LrG3Tg3bDKJ6ZX2MTkwkT+CKzd6MKgde84U36qtQLJlx5PVeVYl8S6mSpKhkVtiQVx2TbdZphbeHnYVtXa7nojndjxJNuce6Xsg498R4cGt3yvr4EpHd7ceDpMOcO9FP2L+Y2dH5qdzz+uBUJOsHpXBQQhWT5OeFGMy26P9K2IBZ9rwSJJllDEvR07P6Lqp2lIiwm+zcLsWxiBxjxwemwxMHAKw5xklU1IpgZm5IY+2vNQEj7ztQXq0qeW7L17/FtAln9GIbF5zth8dBQSNkdhIxVrGbElTktfObbL9ri79N2kEFf0gvPNiT/NScN7afsSt5SEC48Sh1JiGNSRoERMZz2NmymrGHKOu5xXgpd00fX5x3Ws2k6FYbs7D0ZbOLKGOdNVcbRkFRDD7nrvAl91F+vvch3DPD/1E3jpIpNh0ubG45sj93Qo/GDjnn+bWr+e4Htc+L62eyfx+xAIj66OQHD0HY98rseKyA3HzEnE0xiOPTyM4mcM81N6RyCcAmsoPRCB4GgUP6BTT9I5kIZfoyriaWwqe3gYxc8Y5qf0jkA4BdZQeiACwdFI/KBTT9I5kIZfoyriaWwqe3gYxc8Y5qf0jkA4BdZQeiACwdFI/KBTT9I5kIZfoyriaWwqe3gYxc8Y5qf0jkA4BdZQeiACwdFI/KBTT9I5kIZfoyriaWwqe3gYxc8Y5qf0jkA4BdZQeiACwdFI/KBTT9I5kIZfoyriaWwqe3gYxc8Y5qf0pomMY/tqb2ARWAQHggPBgeDAGgf2JOQofvag9aK2a5Mb9yL4gwPBgeBAcCA4sOTAnhQdxc8etF7UFqSOf4HAlREIjsYjH/CTEvCVufoJtkU8jc1SDw83ZdkexWOu/O3eEQh/e/4/wfvgaCR+8DRywzHRGvE0hmMPD6P4GcP8lN4RCKfAGkoPRCA4GokfdOpJOgfS8GtURTyNTWUPD6P4GcP8lN4RCKfAGkoPRCA4GokfdOpJOgfS8GtURTyNTWUPD6P4GcP8lN4RCKfAGkoPRCA4GokfdOpJOgfS8GtURTyNTWUPD6P4GcP8lN4RCKfAGkoPRCA4GokfdOpJOgfS8GtURTyNTWUPD6P4GcP8lN6rgfC41QUH7ab77zzPj/n2I7/2d3tAzNtOc2oKi3/v8/TDrpMXRUfqSG5BhnZL/T+1P+7dZgxX/1n6PVtqJ66njLfLlqWNuftO+SY7f+YfYVt24vc+zQ0XjT/NFdp6NlUwnDli9998anMUfhEXio9DOHkYavw0l18Dzp4FN3OjxGjFRPqRY7nYznlY2j9uPMYJZ4VR1V30pFjc0NYYr6KoddQbry1+bAwdP9Myh3jMmBG2h2CIIS28LBlhtYIhmtjxRJ1fcDTs41gRfskSw08xNwLz3/k+EW9ZnBo6PN3z7OhgsNA8M9HT0yh+nkL0+gZuICTCsIWsmoZFlBEL8kRmJSvtQdTb7VYKJ1KSdUwT76P16mv0hUzatNC/YguNLvX02GLZRvYxnyqGRvvNdiKYpc8tQPNYeTHgbUoAp+Skxq42NTQWGLZblzizOQq/yGecP8cpJxHqo1wzcMktnuOnNJ1yuX3B5biAB4yPZJlIPty/zJvbw+mX4o/0UVsozec/0zRPYk6sttZ4ng4yOB+3YyD77b/yMLT8LMXJdJ/x0TBjAb+PwBD6LLwsGY39M8t5SEaJ/9nxJJqcdOHg93uf7/UTLfeNn+e+ut7OeOeYRgElCqfkhafDlts6JBw9PIziR2J4iSs7ELzAhcmcNMUFsZhyt6AHxHzMt7o4MB2P+zxVudarr6kfT16GftcWbhd0k54yzi5bLNvIPlrw6br4bxaMZAO3jZ/ncW63SQb1A8XkvRShzlxVHLStuObjGhhyEy5wbnOU+zGAU/LPwTDde4bfawDavuByXBy/wA2KOxR9LKOgEJ7uD7toMtvmlJ9RYGN7bT15hZHpqLJ8sh0D1XH3JbfBwpDfx2c/GZ+HYQi7LbymyZgzZx4M3+14MhqeJpL4yWEY3pbv9ZFC6ZXWwt/8AZw4zRV6Oiw5PqRbOri+zsevUfwoEK9waQYCXxwXRoK4tLXYPm0j4KGLraOZkEWAirrdg45cJDR5k+Uh9TWkkLHEDTsN/aYtwg+up42z3Rb0WWKgC8NkRwomu/02O4GTLB4ftyIDhijaOCbVTywiwLz5h1vNptLQwbCqucCJyVHBBfLxCU7ewvaU762gXeD3InyAgY2DYQD8Ke1bzJW5h5zhAH/Ep+WUFO7s8UH7NG23rR/ZRXx6bT158wJzyWK83aiPlZjovFMHwzygshGYVUxz3OUCsq0RhPFe/8329RWE4r5K5It1UqG0mUeq33GXCj+umGFp+s4JnXYcC1cSBre2Lpf58HSYcsTGbamDm4fzXbFYOkfxo1G8wLUZCDuSgXQBpG6Laysm9CcYtKOEQgmLy6BVX5OsLYy+fmrbbFnaSXr4OFtt4X24Zsjbgtc+UXvtt9iZcaq+Ym7SAlB0rhY/VCRZNmW7q95kitwF4J6989zkqFn84INyKbItnGqCUt485TvDz0nMSuPhl5sXXOELFcDKHLQpfphJQCSYxt1tbXNceW09ebMQ41FsNinONmMgu+2/eorh0kbwLtuHx/yqoGRr2V7/zfbfWvywwgeTZvrOucmLPpwz3mA+UHB6Okx5Wrsb90iHJlAPD6P40She4BoTufzXFrx999CaFlzooAWBjkQsqT8TkR7j0IiyTZZCxnWQXjrSPdJBttA1HbUeKsQo4J7ZYtkG3VzOx+ZysoEfeVsuZ/2wIN8eKZhz/NM9OvJ+aeUoCY7f1+PgHmFHR42h0vuGS5+jZCvzcS9OyR/Wf+Hf2r1F49MEWxdcc1HnCaNYWItEnkCshJM+t5SC8mlbYFXmxGvryStyTEeV5ZOtGKhuuy+fY+jbiMEqtmzkKtvrv9X+Cx97AfP2YbEAZ/nOHntVTDPosj/1pWNRWefWkitc9SNHms4eHlpZlvTVY4/i2jlOdiMAvK1/iYzik/Jjvtdve7ViYdm3JNjbchehkVUnlHy9/gI0RmKLjiJvukuf+qtROtnTDaZHFCw0xjSv26Lt53oZNvUTttee+q3ZSfrQZpqnG71Y2XSmuaKkk1RmfXmrvbXLt9qnfiu42xyRbe8/2hyFX0bxk4rvFZxMThuPA+etfH8NPpvXRcRF9ZHzgNlZecmLZNzPHGP5RRb0vJ/btsyJ19aTV/P4vFZhOtmMgey2/+ophr6NKaYq/jQ0i8G9/lvtxW6vN2cUG2RDO9rx1O6ff6bwg49GgZ6/SEN+aD+VDrWOYx1L65+FH16PMuVsnkoRS48rOSY9PLSzLNf6yq1NNe5fvVwLhJxU9Y4ACEKyfJzwohiX3R7mp5+WbCXJEvZYcOqjMEiMNqz4MZN0WrTwjRNmnxVUTI85zlNbDAycwjAXkcombFsbmC05qDCgl/syYOzRYUnezO8WtEpH+XSPBHlfFIsp4uUnqKVRL5fYHIVftDAqHzfjRP2zSz7fqQB9uet1wD0LrvCD+J843eKCxGkAdq8ljI1tq4U44XNSuFQ42fi4Is/GsHkVyl/32ItihOJJgGX4mfwmvAqnUnIlGX/fscN/PT/JhPanRQS2TzDEbTueUscX/U/yRPBV88XyHVYCX11ksrZiF4nJBVaWnMmEDobMnlikblH8EBIXOr4/EC4ERphySQSCoy983+WSDMhG9SSdCx5dVmUAACAASURBVLvzNtMinsag7+FhFD9jmJ/SOwLhFFhD6YEIBEej+AGdepLOgTT8GlURT2NT2cPDKH7GMD+ldwTCKbCG0gMRCI5G4gedepLOgTT8GlURT2NT2cPDKH7GMD+ldwTCKbCG0gMRCI5G4gedepLOgTT8GlURT2NT2cPDKH7GMD+ldwTCKbCG0gMRCI5G4gedepLOgTT8GlURT2NT2cPDKH7GMD+ldwTCKbCG0gMRCI5G4gedepLOgTT8GlURT2NT2cPDKH7GMD+lN01kHNvXUgOLwCI4EBwIDgQH1jiwJyFH8bMHrRe1XZvcuBfBHxwIDgQHggPBgSUH9qToKH72oPWitiB1/AsEroxAcDQe+YCflICvzNVPsC3iaWyWeni4Kcv2KB5z5W/3jkD42/P/Cd4HRyPxg6eRG46J1oinMRx7eBjFzxjmp/SOQDgF1lB6IALB0Uj8oFNP0jmQhl+jKuJpbCp7eBjFzxjmp/ReDQT+Oyf4Par6+1Xy+Wf66RvRlv0WUvqNG3advMBvu/yo35Ci32cq9+h3ddKR+svfhEmqLP2eLRVBPQbpLw0snbi10Nvs8X9rjH6IVPcnPKtRceIgsMpRp8+3iXsW3MDg2xA4xp+IpzEce2Ixip8xzE/p7QZCSvTyhx+zAUj4G4uF8gOBN/yIp/ip6Kxj/y+nt2KDwMCP4gn9XuFCHdJR+aB8XehEH1Mvswc61A8g8oIo/3gfxzP/4rbuI8yMi4SAy9E/hE/Pgvtt8AQGx8xoxNMYjj08jOJnDPNTetuBgMSsCpw6uiocIE+FAU/s1Bh6IH/MN/ELvEXHg/8yr9arr6ETMj6Ood+1hWwiPdw/rtfQiS6mXt6Pn9MYZKuDp6mT2xnnQMDm6N/CpmfB/TaEAoNjZjTiaQzHHh5G8TOG+Sm9zUBAUhbFCh8aSZ4/9soJPu9s/Mxi8wN6ioDvguQiJhcfTQ69uiDh17BBFRiOftMW7kLS03Sn9uSvoxPdl3qlPc2X8oiLwIBOUbSRMSiKFGZ0K44VAZOj9e7fOOlZcL8NmcDgmBmNeBrDsYeHUfyMYX5KbzMQkKypGFiMqosU3gD3fuaf0tctBkTxQbtCWq++xjiQ0W4KXsFhhcPisZO0hVuZ9SwLuDTCqk6ygXyU9qR3gqxib7X4aUWYtDGuCAGTo3Tzjxx7FtxvgyYwOGZGI57GcOzhYRQ/Y5if0tsOBKvwoOHX7qEN7WaU4sPYJeI7P6nHfZqn+33nzs+afrKVbKFrOno+bNGZLC47NmjfirHsO4oZKuiejOcWRdQvjkDA5ujfwqZnwf02hAKDY2Y04mkMxx4eRvEzhvkpvb1AEI+C0siP+V6/7bW2W1EKjtvaC8C6+MjX6y9AwwhWbCx2etROULJ5Z/GzSScUk15mTxovPxqDH/IFb3pkpgul+MZXgW314HF0tdOX3exZcL8Mgviq+0ETGvE0BmRPLEbxM4b5Kb3XAoHeccmTTYkbCZ8/MvqZJ3ybi8tuD/lIiiyvxUUuduQXwG7zz453fsQjL64fhYeyhW63ozF+ek2HPUajxmRz2qVhfqfHW8vix/5WWFYm8YzChyB+drQ5qnmoCnLMG+OB/WcaVJ9nhrzxPvny3ASJiy7CzRf3OVbssS2N+SN2N52X/w0d4k9D0PtvcMBqy96pw7gLu9/xd37Mndn8wSdj0/jDY9viGvdn2TbPKtY0E3MLL0tW1jBTByMO7r/1n4Er951jZXGF40e+5j723Fg6kv8mho4OBhiNyURPTzch3qP46cjRwEXg7YHgWhY3AoGMgM1RVcCmhawU6PxcgLjSR7S73kXXuiiSTFnU04cD+iADPzkmuc3tgWNL7A2NPTosvd54pSCq7xna43dh0Izfceb5mXeXRXJOLt3qe47t0Tcbjs8DuGn6aftsz4+HraeD2fLWx8gOrr/3+f4gG7lv/Dz35TV07gF55jMKqMXcmPxGT1u3rYNsy8ceHkbxIzG8xJWdWC5hWhgRCCQEbI7yxQvNcI1FcC0BeH2uD3TPgpt2eWqiJR8Jp3KNZMwyCj5VT/eHU/zs0DFNht7fvOuzGO83fZOSJ65sxy8NmI5dGAgNey8UVihiFniWR91sG3thO+un77Vrh7fW/HjYrnK/+W7HU7t//pnCVQzIcLB8Zzinbo/yN+QYxkKdp8OS4wmGMb9CX+cOZBQ/GsULXL8/EC4AQphwaQRsjspCBkkkfaL2FsHkodPn0t5n4/Yk/oQFHvmZC7lMPC35FhBSUrinF/ppTF6U5FYbdOhHVyXZ2OM9clFU7UUCXH6KJ3teN13Sz/T45HZrj/3JXvhG5+V9QGBmzoPTlt4jJB8JcxMvB1tPh8YLY7z3n8KVG8PwMX1nhXP2l+32GnPj6TDliBlDBzcP5zRHWr52vQnxHsVrg+6/h4nhz16t7d81rSsTu9btTffeHwhvcjyG/RgEbI7qOC2L4NPih8d26fMBSHSti8BCv69Td8iy02YSEAkGOOs1UK5xpg4nQZtty3jtvQ/81fbllwa6MBiaW+lnfnekcYY/Ilm1Xc3Dattkb8PcxMvBVrradEj5Fb49qXAlA1nhA5HpO+cm2tM1zhnXaW48HaY85X17fslEHHt4+EHFDwt2BSoH4RvO7cTyDZ6FD9+CgM1Rb3H35EBj7d610epZcJPH/O9WJRdV4uEJxEo46XUc/UWADTq8RzMbxrPt7ks6Y7O67mfeCaovq9ShkHgpJ5PQknl+CrmFl4ctDVaO3ph2PKnOp14qXOll9yVorbgxuCn8UzjVuVHyWvRYcoVr1aGw6InFzyx+6ielvBVLjvNtySyjihETmz9d1rkE0HVbtN2X325SCL/o8v2B8CJHY5iPRcDmKOKIfUhh3mGBa/GGG1v/TANTcrFTWnd2maV2HHJflXhEG/a+RR3IwnmDDvx0Tf0kzvQ+HS9VW2r+sjFdGFQ/ek6Un6p4RvKlPFC1i7W+SIXPtaV61MfkfBzRt+DoYctVcB1CfsGdH/hYkyUz1vK9vga2cW48HaZcct2c37+087NcSDE5BDwd2YQV0mHblrbkOIj8PFWWtSjiOl537icW/niAkgz85XL6hOPIsRDU9tCxbLcoABMpaTyFg9CHhQd/GJGKztJ20YaipYwtggwyNZY5vtFOmRaX5yHgc1TNHTMhxW3lHnHkc+eR4oi5aJ8q/gu6px7AgPAoKliflMxTDLQ479IB1VovWWzKYReNqewr/TZjQOMMH9exovU95wNlO/MRdjcMHT/XMGe6arFlydZ0MCzseGINTj+VuMpYzTiu+gn74KvOnQyTNjc7eejpYJj08PCDdn6IyDiyQOTApKRZdoMas0thNM33+qOd7FPPohoHCfwFnOF92qkdCMqu5Ddw2Cgncrq+KT3MOwSC+JV2uldtIAGO0NPmJwdRu64vAKb5yWM++0OK9vi+vdyaOD8HAZuj54x1Va09C+5Vfem1KzDoRU72i3iSeOy96uHhBxU/RkGC5FsrTZkMZdKle2yL0umXk7cx1t7ZGGhvBwL5QIpxbRQ/tfjQ7UtlzgoT0pSPRvt0A5iVcSpmuMELSK6J7Fppkz4NMdtrUYo+2g5vfN2O2xDnZyNgc/TsUa+lv2fBvZYH49YEBuMYQkPE0xiOPTz8/OKHdnjSLgQvWnhybokSj7j0LsbnPPZq/qXiLhUjzTfQR8qXu2W5KORbvkQ6qYekaSuzYJywo3cJrS3O1Al6yk5PLXKqtnKCuYENbcymu8lSY+iwxl8USXqMuD4TgVis3/Gy75kz2qe7J+n0jfTdvSKexua3h4efXfykBFgSfPpbACgOkDxJRpmaJdRFkQTQWR/3sdDY5OzpbQcCt5E/+lNyKgZXi4PSR+zkQNaKK7K3FSWAiX2Ncbj4obmiMemHR6Ud7vir/pH1cTwLAZujZ412Tb09C+41Pem3KjDox473jHjiaOw/7+HhhxQ/+8H45B52IMiioPnH5bSjgrtc3lq3M97Waw8dfPdIF11UuDStedyy8+PZUHeEpI3YlZK/JN8zPrclzs9CwOboWaNdU2/PgntNT/qtCgz6seM9I544GvvPe3gYxc9+nE/vYQeCLBSaEUruFBatPZ1tKH74Tk/pxndi2iM20omvL8tve+XHbFQMoV0eN39zQNleiqX6AvTq+Lov2RDHVyBgc/QVI19njJ4F9zrWH2NJYHAcjsdo+ptaengYxc8FuWInFi/ZL+W5KFG/pI6/QGr80ntzf6mHFzq1nSpIcnFDu0P0EjMvdsp7SGwHqX5l0toZgv7y+G19fNhL4+JPoNMjzmppnJyIgM3REwe8oOqeBfeCbgyZFBgMwVc7RzxVKLpOengYxU8X1Od2ikA4F9/QPo5AcDReeAaLepLOOPu+T0PE09ic9vAwip8xzE/pHYFwCqyh9EAEgqOR+EGnnqRzIA2/RlXE09hU9vAwip8xzE/pHYFwCqyh9EAEgqOR+EGnnqRzIA2/RlXE09hU9vDwxcWPek/D+Gr1PgiW76ls649+8r2Ubf28Vr122PpoIuPI3unh7/fEeU06wZHgSHAgOBAcyBywM6otfUPxw74enV5uHSlCji06bIi2SI+1A0SOf4HAlREIjsauB/hJSffKXP0E2yKexmaph4ebsmyPYtsVXSTgmr4hhN+P4r/8jHulomff5JHfLmoVf/4GUf4aNdkrv1XEdVl2kC4qzkqbe/shUH8Mrc/2fqs0AmErUtHuXQgERyPxg3u01r6Lh98ybsTT2Ez28PCtxU/+SvZ9/k1fecYvgtOvfeOPCdNPMKCg4QUJ3ylaKzpwL7eFLvlVaNkP9+vY2I2qPxvB+pm7VDSG1Dc2jXlBGdUR/QOBMxGIxToSP/jVk3TO5OWn6o54Gpu5Hh6+ofihHRYcqZDRxQOueTteCLGCxP07MdQXRZPWDZC5jJ/ze568/MxDtc8bo38yIxD6sYuer0EgOBqJH0zrSTqvYehnjRLxNDZfPTx8Q/FDuzjc2ZVCgzcr5/nRV3tcVjeM6q4NGpJOOnJFXMbP1/qVdngMVn8Ti/rSkY/Rfx6B0I9d9HwNAsHRSPxgWk/SeQ1DP2uUiKex+erh4UWLH/4TCBYo9ChMFR0ofuj9oPSYCoWWpUv28x978UKt9EHxsxhD6rMs3iOLQNiDVrR9BwLB0Uj84F1P0nkHX68+ZsTT2Az18PCixQ9+Auo+T/XREn88Vh5plQIkvc+Dn25I2z8oQuj+jf1KOZfjZxB0scLu16/fW23oEZceQ7cdn8gxDdE7EDgXgVisI/GDYT1J51xmfqb2iKexeevh4YuLnzEH/0pvOxB4gYbii3altBzvRxUZ7VAl4FSBlnbGShEndFGhqd9togKTZmHDGHVc0rnWp9yj4jUdN/jI2md3l3oqDKbP5E85ijbKZ/eeN+aaXGHi+VGNh33Qpwrw2s+Wi+7K1ZFLn6Pkl4cnfviWeLfGY2/uST5i/TF9ty+4kgf1yxVkRv0xYhKo2CuTSB/08rgK5406Zs5hTg5Hzr9du7D7HcWP5Wf5seSMS+PH0nZ/HpZt81y4mFt4WTKaUtNuupmLyHb1hjPDPu67mHvDT44fxUXuk5+86LnZw0NuR3tPWGJEY0rp+lUUP+v4vOUuJnL5jxJfuZMIiAVQydPtLKu/js5kaYMsEb0tEm0s9MuLaiYzX2ALieuC+WSMqrTppOTt2qXtFDq0vXl88b4X+7MJVU46XJ+pASUc7nO7t47HRlvEnNE4qm8dMsv3YeXpqkoPO/E5Sn55eCobBSZsjp/KD3OlW1HPgpt3tAmjElMTfoSYZDCHY5Tb3B44Mnyq1Xt0WHq98cr81fcb7fG7MKi27znx/MzfDBbJObnE3800bOfJHlwz/TT6JZMtHC0ZGvt2c+/teOItzjp37Pu9z/f6W9HcN36e+9aUUE2EPPMZhctibkx+o7OlG7os3tfB0kkPD60sK7W+o7pfWPC3BHYgcGIAD1yDYFpO96b5/rjPUw1q1o4HvoCWdDqEE/2KPm+Mqpd0brAr9WF2Ch06AHQ7GkfLixJhe1XMThyfUwvnXtWpx/Rs4XJKdrovmVTkq/jqvvqadB1/9DlKfjmYLfgKmy0eP5Mf79NejT0Lbip+akzSiORruUYyZhkFhfd0fzxJAht0TJOh9xfVgynP47Y/P6KvYW0XBuR211H5iRhc4Im3JoDZiu2sn9/W4bCFl4dt9VHZXeX5xI4n1ejUyzX7GA6W7wznZOLjlrFnGAvTPR2m/Bnvs+YeHkbxI2blGhd2IICcrQBAwIq/R1QfJchEgso7r6NG/x+6R36XAKhJneR0RBBQn6bPGyP3KjrTxZY+rQ2Nmgs9/qhE+oh263hkTanNwucyiheoWbn6ZF76lE91+TGjNzeenIoE+Kt9g/6Gg49va5Mt8nSRvccdfY4Wv1w8pc1y3jysLPlxvvRq2rPgEvfaDgMfFZgQH5aJOxcn9xR7NCZP7FnTBh313cgydkk2sE3ooySEYy0scuyLdlcofpKteL+zxBDZ69huzoPTtu7aFN3ku4mXg22bZTk/TZ7P7HjSrc68XrGP4WP6zgr1jFnhsjM3ng5b/oz3Db+9GEbxcyafOnXbkwhyrifJNhzaUsJ4zLe0IHAZtSw6acGg3aTV4ofp3TwGLezcBs8u3obbSeNyGcOjBqDVn/rgqH0u99xkTS/fkw9cF30iKjppfoQtno2kz7OXy7dixftwO48/9zla/HLxVFjVpL9XfrxPezUCAxuHFU1mbMF34oNX/NRnEKIwbiNt0OEkaDvp5PFQeGc/81/gpwKAxu3CgDp3HaWf+d2Rhh3sJRtXbVfzsNo22Ylx8xpk4uVg21xUdrcb6Ww3j1T/8UvHPlb4YAzT97regZpsFxHnjNc0N54OT958a3PQZPmsh4dR/GgUL3BtB4I38ZZcyjKp8KKpLiDgrN7NwUIi+1dIxIIh2/hjoB0tTlv6yDZ57Gcy7YPlZ/VC+Uxya4wn9yoevK9ni5bbmNCIfOcHMhtfPi5a6eum7egzn6P7/Gp2ebZ78tbzXWc9Cy5sRRLg+SLPG+GmEkid+/YIp1uH92iGJyxnPHvMCzz2UraL5MuIscTcmofcwWor/Fdjptj0sK02gMdsjqs8n9jxpBqderm0D37xx69peMt39thLYKfa1rlR8ry2+Y9fudtCP7vRE4tR/DAAr3JqB4KXBCy5luVr+fIseWsn5UR8Eay5HX2qWiZabwzIKei32KXbwM4NMrMQIR/1kfvc7iWf6y5YHvdeAnsdD2WfZ4uQe5iQPUpnwUDOod2GrUWk7PCjz1HyKxds7bEJ4ekV4doXMtmT0/33HXsWXPnCM9kOHxtusg24qot5C5MNOvD+WB2H6a28hD1MTubhiIQlYiPf7MKA6919rvxUawOSY1ujinLLduEzM8Jqm24zzEXfgpeHbVWt7a430okdT7LNuVfKPvgoK/Q8vOV7rcuVDm9uPB2evDrO5qDK8kkPD6P4USBe4dIOBG/iIaet6Xyc7kaCQVDTzk8iGetTSS7JmxN+aycXFcMePkYFkuvc0sdok4Ko2QF8LB9z8YJvzui2v8jEUl59roamE+kzS0jlEzEFWbaBon5pc7NFJq4mJ93oa9irFo5k3AJfPa6nS/p4xJXPUfIrj7LEU9tM1uyVU7/3HYkLTy1I89bmeEk9+C5xS8VG4UWKO8XfLh0wlNki4tmUcz4p+4rTmzF4CtLWButYtZ0Kw3bmI+xuGBptYc4a5kxXxdGSVbcMu+u9C3zVPa03bY5l3GbuPvUTeOkCmWHS5mYHD9fmQOFnr0mskTqN4kcBcoXLvZN4BZvDhr+FQHD0HY98rscx8CC4MD4vgeEYhj08jOJnDPNTekcgnAJrKD0QgeBoFD+gU0/SOZCGX6Mq4mlsKnt4GMXPGOan9I5AOAXWUHogAsHRSPygU0/SOZCGX6Mq4mlsKnt4GMXPGOan9I5AOAXWUHogAsHRSPygU0/SOZCGX6Mq4mlsKnt4GMXPGOan9I5AOAXWUHogAsHRSPygU0/SOZCGX6Mq4mlsKnt4GMXPGOan9I5AOAXWUHogAsHRSPygU0/SOZCGX6Mq4mlsKnt4GMXPGOan9KaJjGP7enBgEVgEB4IDwYHgwBoH9iTkKH72oPWitpjc+BcIXBmB4GjseoCflIiuzNVPsC3iaWyWeni4Kcv2KB5z5W/3jkD42/P/Cd4HRyPxg6eRG46J1oinMRx7eBjFzxjmp/SOQDgF1lB6IALB0Uj8oFNP0jmQhl+jKuJpbCp7eBjFzxjmp/SOQDgF1lB6IALB0Uj8oFNP0jmQhl+jKuJpbCp7eBjFzxjmp/SOQDgF1lB6IALB0Uj8oFNP0jmQhl+jKuJpbCp7eBjFzxjmp/SOQDgF1lB6IALB0Uj8oFNP0jmQhl+jKuJpbCp7eBjFzxjmp/SOQDgF1lB6IALB0Uj8oFNP0jmQhl+jKuJpbCp7eBjFzxjmp/S2A+Ex38ovKOeJnub7L4bX8p/59iiy24PZBxn1QbdbXbh+qhxtbnPtJdr8zFMesOjcMEZqyXWu9Sn39vrI2md3l3oqDMIfhkW182f+qY0bdL/3aW4YkfscP47Nyvjo+nufp4p3G+PTznyOEn+suc5eLvAU80JYahxpviy9kNH91yG5Z8HNPpe/0VI5Jn0U8cUxKe0fN/43XghnFctVd8Eh8W1DW2O8iqTWUW+8tvixMXT8TKGGuM2YEbaHYIghLbwsGWG1giGa2PFEnV9wNOzjWBF+yRLDTzE3AvPf+T4Rb1mMGjo83dyOH56fGCw0z0z09DSKn6cQvb6BHQhqgU/kwaKm5MncLJsmRjbeLhGd3yMf0S8vlJnMbNGcC4nr4vpkDFKZxiU9W/rkNqLO4rYLvcyHVTy2FB0YF0FKttJAFLxtrHVslP3VrqwPfW+3myokaazPOfocJfw24qnwaQh4OGa5y+2m4PSz7QsubCZcwKfGpWqkSD7c98y/28PpJ2KD2kJrPv+ZpnmqY1t60daTWzqqxelkOway3/4rD0PHRvBqus/p82HCApijrYH9bv8tvCwZvHTsUwDY8aQanXLp2Pd7n+/tUzD7cOH5yY2Dzsx3FC6icErNPB2W3JszPl5fER7Fj8TwEld2IHBiwExcg2BaTvem+f64z1NdAFg7sdByl0mnQzjRr+jzxqhqSecGu1IfZqfQoRct3Y7G0fKiRNheFbOT3O92m2SwPlCo3FnwP8NGj092YShaFB7zrc4LM+GDTn2OUpLfgqeDZcLBw7HIn/LufDC3J37NAc3lUpwTJ5C464cMbBaCkw87cZttc8rPCLCxvbaevELIdFRZPtmOgeq4+5LbYPGG3yfMGg6HYQi7LbymyZizNn5br23H7Xiy254jlfjJMRjelu/yk2rCJxU8WHOJ01yhp8OUO7zn+jofv0bxo0C8wqUdCCBnWzTT7kMiFuS0rUg7F60tKu+8jjYZfEz9f+geeY02t/nhFgoIAurT9HljZK1FZ7rY0qe1IauWj/aWRd86HlmT7TONQuPKwuRxA+Z0rySp+kma+uJI2LC2hDMtAMC1JLWGGdfxOec+R2Xxk7Aj/1PeYHiKAkb77uHY5A3DJtNazrzelfhTTOU4ZXVNjcO2S7FM3DnZ3tnjg/ZpGpwWn6xVAuFJ12vryRt2wJfmtUlxtgsD2XX/lYNhVqRsBA6Vdzk2cwHZ1krCba//ZvufNifJnpV5sBy348lqeZZM4ceHYViavnNC1w94VCTeWn4q8+HpsOU277l5OO/hYRQ/GsULXNuBAHK2wG2PZyBvRVE2n8somXMZOVl01kUC18+KHxqL63s2Bi2cW/rwNtxOGpfLGB41AK3+1AdH3P9hCyPda/1qUq3FSruX39khf6gvjvTpqOinuap24QMRFY60MNR9Za7oI859jhI2DbPqt8bzafHD5rcm36Y3zWXiLpe9Dr7NCy78rjFGRbKyMyX2jJ2dBDhXmr/b2q7r3aNDWd2VdLSOTddPMQQmxL2sEbzLc4RHzapIZDvme/03239r8cMKH6Bq+s7WOLErhr5sTjAfKDg9HZ688aPxvsny2eZYZB2j+GFgXOXUTyy6AIDFFiGkLJOKP7rhnvLFmBYQ2b+2Zgu0Htcfg3QubbX7WGM/k2kfLJyqF2yXhsvYGPDz9khBmuOa3TPxTqtCebeCt9V20WJMR7lYc2uufu5zlHxiOLh4sjYLh717Um5zaKHsFMHWBTfbyB6BLHYFsnm1SFT3F/1T7VwK6adtgVeZE6+tJ6+oMR1Vlk+2YqC67b5cYKBszusRcW+pvmLLblWZ0rUYK8U80221/8LHXsCBP35N0Fm+s8deFVM0Vm3rtZJXvD25NWdMhtMeHkbxo0C8wqWfWKykLpNBtl/L8rV8SZQ81Qk6B3kiPi2aqWluR1vFuvih6+UYfOHcYpdug8E3yGphZrUlX+nIfSYZ74f70zzd6IVJfo8eGbLFsDzyytjItnWnSAV28orvBJEZH3L0OUq4cBx8PBPP6q5IQmW+p8WU9+egaHm+XvKO9znnfPOCi7mvPuo4KrZV/vJCGvcydiy/yHjg/dy2ZU68tp68wgaMaV6rMJ1sxkB223/1FEPfxpR0K/40NOPRXv+t9tjFrBh5c2ZjCIvseCJbX3FU+MFHvqNDJli+17pe6VDrNgqjtEZ6Ojw5ja30VXEUPxyKzz63A4EFq3APctpJyEf5gm5pjMWDHo8lkrE+leSSvLkAau1a4QOdhj18jGoj17mlj9EmjdXsAD6WjzmR4tstuu0vKhYprz6ToWrc9KIzRbW6l/JT+xpttud52+WQ8sVWsuQTjj5HaYFXmK3gKXnm9K+gKL2Qm7yrHU47AQY2DsshhY9EhGR34yqJU292ryWMjW3F8MCLMCWssh4Rz3q8NR3s3h4MWLeuUxPDqkn5KdaM+etW2wAAIABJREFU4r9aA1bxrnpxonU7OHZiiBG28kiYdeiF9FFgXXhe+eL5CXx1kcnail0kJq96E9TtT4g85T3zv4eHsfPDALzK6fsD4SpIhB1XRSA42rfVftX57LWrJ+n0jvXN/SKexma3h4dR/IxhfkrvCIRTYA2lByIQHI3iB3TqSToH0vBrVEU8jU1lDw+j+BnD/JTeEQinwBpKD0QgOBqJH3TqSToH0vBrVEU8jU1lDw+j+BnD/JTeEQinwBpKD0QgOBqJH3TqSToH0vBrVEU8jU1lDw+j+BnD/JTeEQinwBpKD0QgOBqJH3TqSToH0vBrVEU8jU1lDw+j+BnD/JTeEQinwBpKD0QgOBqJH3TqSToH0vBrVEU8jU1lDw+j+BnD/JTeNJFxbF/tDSwCi+BAcCA4EBxY48CehBzFzx60XtQWkxv/AoErIxAcjV0P8JMS0ZW5+gm2RTyNzVIPDzdl2R7FY6787d4RCH97/j/B++BoJH7wNHLDMdEa8TSGYw8Po/gZw/yU3hEIp8AaSg9EIDgaiR906kk6B9Lwa1RFPI1NZQ8Po/gZw/yU3hEIp8AaSg9EIDgaiR906kk6B9Lwa1RFPI1NZQ8Po/gZw/yU3hEIp8AaSg9EIDgaiR906kk6B9Lwa1RFPI1NZQ8Po/gZw/yU3hEIp8AaSg9EIDgaiR906kk6B9Lwa1RFPI1NZQ8Po/gZw/yU3hEIp8AaSg9EIDgaiR906kk6B9Lwa1RFPI1NZQ8Po/gZw/yU3nYgPObbD/8bD9N8/8XwWv4z3x5Fdnsw+yCjPuh2qwvXT5WjzW2uvUSbn3nKAxadG8ZILUu7ajuzAfd/7/NUx+fm+vbdbvCRtcUpbJ3uc4KEruuY2nbq69mm5TSeIxc4wb9lu4ZxGdvz27T9LufFbEOel7EFQJBtwd1oR1Cp4xhHyRaNE8nVYBe93L7gSj9lHFEMsLiDv5xTZS4fNx7/qn3ik5IZOiy9CV6rbTJtquvEwu53FD+Wn/PvfJ8Im8ah37u23Z+HZdtMOhdzCy9LlqaSbMNRzVHhth1P5eYrDgau3Hcx94afHD+Ki9zHnps9POR2rOG3F8Mofl5BrJ1j2JOoElMiIAJJydNYWTZNbSHIRVK5dhMv+uXgzGTmgVpIXJPqkzGqz8q+andugHFut5ssrJ7ZBx3VjqwHAUKi57aTcZ5tG+VQ49qKm0oPDVuSysLv1AVFH8ed9DTZun95THfuiw0m7iv2MtPT6RBHKwcUPlWuR7vmNS3yu6wTSabE1DTNk5hzjktuc3vgyOOZRt2jw9ILPY4c81E/UNjjd2FApu86en6iTjQ+3Dyznc+D29b22cbLwTAVZta8SefteJJtzrlycP29z/f6AZP7xs9zX1p3m32Q5/XKnBuPb6bcm4M2Gs56eBjFj8TwEld2IHDSwUxcg2BaTvem+f64z1NdvFg7HvjCY9LpEE70K/q8MapeNm6S0Ri4oCB5zLdqJxUULdlXVcJnfl/rNBYbYTtp9GzbKl+zFWNoPTSu47e7UO7xr4y5Oi/e+J69ZHc7jnGU/NHjkbyNc+WzngU3Fcuc68lB5TeSMcsoKFSn+8MpfgihDTqmydD7m3eZFuP9znlc2lFEnQ872jVG7sKATO46Kj8R1ws8l7YubGf99L127ayD1vx42LoxLZ2340m2OfdK4SoGYzhYvitOYFcn8YRhLNR5Okz5M95nzT08jOJHzMo1LuxAADlbUkeA5k9lkOtt1da27Yg0GbxM/X/abkn2HG1u88MsFFKvtL2c18mmzxuj6bTsLoVDWXSbjtxr1T6UFWynJ22h0uK9yfY8hi5OJKaWzfBZY+1hiTEaRjRiOsJGy29vsahF31qxhQUK89nGbBg12er4nr3C+Hyxn6MenpbcGPCCoj0LLvG57aRwhzA/rZhHW1FkpKRwZ492jJ0OzpES3wsdP6pfSTb2eI9cFNXCIvNL6LxC8ZN8uLW4JHshp/NUgGTfzXlw2uYPZy3eyXcTLwdbTweffZzb8aRbnXktOShGYviYvtPamzqBJ4XLztx4Omz5M95nS/fEIvkWxQ8hcaGjHQggZwvE9mhEJbbkB5fRrgqXkbNFZ10kcP2s+KFkxfVtGKPa3hb5lpxTNSM+lWYLHftwMwVW3pcVelaLH7Jd+b+wrYxL8hrc3GfSQUdtazJSFKy15VrhVueCWpOegttT/7iN9rwIvBiObrHGTSnn+znqcdeSGwNeUNSz4ObHpC0GsluYsyazk0B9BuEU1Rt0OAl6bTxwJfuJx9OqKLtK8cOwg71UpKzaruJotW2apBZXJl4OtpK2TYeUX7j4YYUPbDZ9r+ujXJfzez2N1zQ3ng5P3rBax89ek1pvfRbFj0bkAtf2JHoTb8mlLJMKL83q5A9naccA5+gHssr+FRKxYMg2/hiyXdWVxqCFlY4tUFo7yz7chRz+UIKnHs54wvYnbYX/enwLQ9LH20Jm2QIZ+UtH8ttqT3qetKn+SR3LeekZn/xrx3GOkl9reLbxrniWi4JNS6gwH0mA54sWd6WZKEiNhJNyTIcO79HMhvFg2dLuCzz2UrbzD0UcdMt2S+b5KeRqzBRjHrbcCAdDNLHjSXU+9RLrAq0xeSD4xR+/JqnlO3vsJTBVbevcKHleo/zHr9xtoZ/d6InFTZHbo5jZFac7EbADQSa1ptKSa1m+li/BkgaesNEuB0AivgiG3I4+VS0TuzeGtqWMqwIAUpvYtn1oT4tOsynrfm57scEsTpIlslB0CgvS0o7cVkNPEsn3ObKoJbJku9j9ecz3u/y217p/Gm81L6u4677NM302ztHkucRZD3Lx6651sXKJOwfcWeIRbcApXSBa87RBB94Dq+MwvU/HS8HJHiM127swaN07zpSfKoaxhuj1ICVdEVNp8WBYMDMQH7ptus0wt/DysGWql2tmu2nHU7t//pnCFT7KCj2bYPleXwNTOry58XR48uo8m4Mqyyc9PIziR4F4hUs7ELyJh5x2EPJxSslSLZgIatr5SSRjfSrJJXlzkm3t5KJi2MPHqEAa7bxChxLzRvvWvmm1bjsZZ9tmLVK5KMG3choemKcJ31TjsoolxljqNws88ruYJW1HUoQelhxL4UcBn+yon76WY+bt58yH9fHRl/knfCHM8nE/RxUfkxrDVjnMpa8I/6dGprhouC5hXc5vnrPcJ8WdiokuHTCU2SLi2ZRzPkj+kc+bMaAOw8d1rNpOhWE78xF2NwyNtrBzDXOmq+JoydZ0MCzseGINTj+VuMo1iPEQdlh+Qg5fdeHI2ra5WdHB2m/jfQamh4dR/JxOqv0DvD8Q9tscPf4WAsHRdzzyuR7HepLO9bx4v0URT2Nz0MPDKH7GMD+ldwTCKbCG0gMRCI5G8QM69SSdA2n4NaoinsamsoeHUfyMYX5K7wiEU2ANpQciEByNxA869SSdA2n4NaoinsamsoeHUfyMYX5K7wiEU2ANpQciEByNxA869SSdA2n4NaoinsamsoeHUfyMYX5K7wiEU2ANpQciEByNxA869SSdA2n4NaoinsamsoeHUfyMYX5K7wiEU2ANpQciEByNxA869SSdA2n4NaoinsamsoeHu4ofGiCO7WurgUVgERwIDgQHggPBgfdzYE8Jtav42aM42vYjgCCKf4HAlREIjsauB/hJCf/KXP0E2yKexmaph4ebsmyP4jFX/nbvCIS/Pf+f4H1wNBI/eBq54ZhojXgaw7GHh1H8jGF+Su8IhFNgDaUHIhAcjcQPOvUknQNp+DWqIp7GprKHh1H8jGF+Su8IhFNgDaUHIhAcjcQPOvUknQNp+DWqIp7GprKHh1H8jGF+Su8IhFNgDaUHIhAcjcQPOvUknQNp+DWqIp7GprKHh1H8jGF+Su+3BwJ+XE7/QN0pnobST0Xg7Ry9AHA9C+4FzD7UhMDgGDgjnsZw7OFhFD9jmJ/S2w4E/svD+Eqh9SvZPebIX/Od59/5frvPvz2qos+fQcDmaHGf/TIz2tVfvcbt9CvXnLtn8fr8qdi94Cbf9a+j/873ib4i3HDhv6qd8ZM4cUyXbbPvjxvpxbGMy+em/ay5+KVu/uvbnm5CdzcG1LH3OISh/DXxLX6aGMJ2D0fDPo4hH5NDsBpPvOFZ54bd3HfON8t34eNP5l3uY/Pb0pFcM3DldlQeKxx6eBjFjwLxCpd2IGDxa4tjJo9eSI+w/nf+jcrnCCC/WofNUUoKPi+xSN5uN1YQvYrXx0/H9gW3JIBpmicqQoo5WNhFYoEcCaDuvKIvi3vc54nKbWv0mznW2aZc/zhyV3fDcjsGrU/f2REY7vXTwhDWW3o8+9CW4sHTlx8f9uEy2sux+/c+3x+km/vLz3NfXkPnHpBnn01+m/ihp6Xbx4ysw7GHh1H8cAQvcm4nFk4MGIprCiqcl095iYml7f1WSUELbKvQeV9aXJkeXmgRKQ19F4EszHgxAjZHny1UtCg+5ltN7oWrteDGNXHzxU7tHG7/gqt8QxFTcWiDI0YpXiHV16n4Kf30vXZtzAWKGZapaltHXu8X0/Q1xPsxaH72nQ1gOE2m/9qvdm1gCKMdvLI/yj6xTjv6Co59eBzVS9vN9TK7V30vfR7lw43Dbxc/U/djWfxz08p5Dw+j+DGAfLfITiwgJxUpeUGkT4eorvOaRiRF258W6CBVSigWwZteUaWjT12YPX3vRirGfxcCJke9xY6MxP2SfBtnG//QDImn8Y46XvO4f8FV8ZcW+1v74ELxJmIPMZ13hxI2iGtqB1ictunxdX2c1vrzooqSUEv2Bedk12NFd5uP/Ri0vn1n/RjCVsv/PRjCZhev5JCyL3eYp/LhlNWewn0znkSLsy8Mu2lIxrF139EBfC0fXhKPlvz2dNjyO3ssrOaP7OsswqP4YQBe5dQOBJDTeIafPllwOQohtG2FUttOzAsp//TX7nl9gMravaugFna8EgGTo0+Kn1bw8E/PHq9f6U3fWMDAxMFVB1/ZrhaSA7vmHz5wnvXjMaHcCRKPvRKUK22TLTl+F3pKkWMnnfzMY9WOzqTjwrPpRj+GwNMsfnZgeP/dWfyImMjrr1UA7ePRJqB2NlK4Um9W+EC0xpXUpXCqnhv89nR4cjJlmYfanRwrm8qZ2mlT6x7FdYS9J2lBoGBWZN2sKwc7iNr3b7R/36jUyw4EzyZLrmXyGiRriy7doyNZwa/5Oe7ra+oTx7+CwD6OEmdaXOc1BYXA53Jp/7oIX1XxwzMhTxyMSKJoLHJLllCuu8BMQUnueNeKf/CpyUaNW+VSxWyNuR8DpXT35QCGnv/KBstPNKnyVbykfQssVV8a2o4nuvuKo7QbI6Y8wfkJobJf+1cxMtrWvp4OT87cF/qZvIeH1yp+4DxfHJhz+04xkXznY1/vdyd3OxA8n9q2ePNSt9XX6EP4tHsgVv1khLmo2+utTR5DX7eR4+xvIGBztCyYlTfA4jHf8SlELWzpTkrUn8ul/QsufGXFjyr8RPwRjUQcFiF2E4SeIrfaplsF4wfvx9YAoY/JyQYcHd37MeBKe84HMBzwU+SEVT3KPoGbtVZnDLx46kGor4+yGz7qwgeK9/ju8dvT4cmrQ4XHxqZGDw8vVPw4QZcc107za5zTJ0okdH5NyTyTjgCqCb6CihPW74bnlLw4KPotMggdx1zYgcB9VuMk0hAG1qdp6st9pFf56Z7CoPpPcsLDulb2xOXXI2BzNLudPjHWmMzJ3vzEhsQgYu2zYKP1ZLvViDVe/JSigrCq6wuLU2oPrKjdD73jh5GNthCLNYG1Z3rEOmjKHd3MYbKJiU4+HcAQlu3x08PQ1ZNuLOZYxEOdYwnTWjzJlmddSVyFzYV3lS8mhoVz4oOPxJvvOtrzINun8dbmgEHRw8PrFD9wUgNXncPE2MlXfFrCpCQdun1VVBYLtQAlzKlQognI47VFe6044/rHz98fCOM+hIbvRiA4+o5vOl2PUz1J53pevN+iiKexOejh4YcXP7rIoWs6MkBZtbr8A4G6PV3jSDsq+egU7myg8dMIhHEMQ8O5CARHo/gBw3qSzrnM/EztEU9j89bDw+sUP+r5oISCihGS0jUdn8jrjhDa6T6WjNrQkfS/5hiB8BqcY5R+BIKjkfjBnp6k08+67+0Z8TQ2tz08vFDxs/KyZPrbAfq5dXssJZ5FWo+9UPzQlk3aAeKP0AC6ehGttlHysfnZ3DsCYTNU0fBNCARHI/GDej1J502UvfSwEU9j09PDw0sVP3BfvmjF3s1JBQm9eOy8kMzeC8K7OgAkF0bYwbH6MsD5i1X8JUwup5cPWbczTiMQzkA1dB6JQHA0Ej/41JN0juTht+iKeBqbyR4eXq74GYPgO3pHIHzHPH6zF8HRSPzgd0/S+ea46PUt4qkXudyvh4dR/IxhfkrvCIRTYA2lByIQHI3EDzr1JJ0Dafg1qiKexqayh4dR/Ixhfkpvmsg4lkeV9MgyjjXZBDeCG8GB4EBwQHJgT0KO4mcPWi9qC0LHv0DgyggER2PXA/yk5Htlrn6CbRFPY7PUw8NNWbZH8Zgrf7t3BMLfnv9P8D44GokfPI3ccEy0RjyN4djDwyh+NOb4Vpn7l6Z143OuIxDOwTW0HodAcDQSP9jUk3SOY+H3aIp4GpvLHh5er/hJXy3Xf4cHP8mSn+1N9zv77RT6I4Q4sq/Fb8LR6vM732/32fjdtE0aj2oUgXAUkqHnLASCo5H4wa2epHMWJz9Zb8TT2Oz18PByxQ/+zs/tdmu/Lp4woSJHA+TJdbut17/z77srn7KgbLU42gUC70AgFutI/OBdT9J5B1+vPmbE09gM9fDwYsUP/qIydnAe860+ekKB097ovj14wUPndASA+a8yExj1rz/zXz9Of+2Z90E/XNM4tPNU2tzbLyo3fWOTtdY7AmENnbh3BQSCo5H4wUNaZ6/AyU+2IeJpbPZ6eHit4gePvMrPULRfUwcovFCxzrmMgwh5fhyWHpvRT1ykJrIP7tfCpr73gzY/6qcx9j5e4/ZsO3cDgf+Va/bXrJdapW/L+5akp4+lJ2R/AQGXo3Be8JTFFe5Zj7VFe/rgcX0Udy+4yXe9fvAPa813/pfuF3+lvv7l+ozRsm2W06sC2c4yLsear4eO3NNNs7MbA+rYexzCUHGT+e/5aWII2x28Mr/lHHPd9WeWlP+r8aTannJp4Mp9r7nR8V34WDYRch+b3y5+Hq4JcpaLFQg9PLxU8QOwKx8BQruYbzXZ8yRN53QsiHAAUz91PzXjMn6eZreM58kV8gdfmoFgJQ13XG2325Dd6OnDusfpn0LA5CgQSLEnF38ODBZJ8Vh7F6+5pvefb19wSwKYpnlS7yZizROJhTCsO9/o24qi5DVPVMDbbGv0Ex8is015ieWxz+Su7ob9dgxan76zbNfPEIZ7/bQwhPWWHs8+tKV48PTlHbQ+XEZ7OXb/3uf7g3Rzf/l57lvTNDVPT1+yzya/TfzQeUV34vzXFj9wnB470ZFIw0GxzplMBCzJ6VhnRwGt79M1Hamfvib5sUczsfAFTwxXyCuqbbKTjtTBui5Y898zo+ZxDAQcBEyOpkVPJWrRH1xFTLPH2i6vRcdLXuxP/Ig/WtPKLlgtXJqLKBB5QaSv0+5C6afvtWtgreYCayPLVLWtI6/3i2n6GuL9GDQ/+84GMJwm03/tV7s2MITRDl7ZH2VfSug0546+S7znqe3ms8PsXvW99HmUd3YR2wa/Xfxc3Rj/Nj/UfW5hDw+vs/NjONZ2gjAxFMjWOZNxPThP/QCe/oTF+iQ+s/volyZNtpGVKYf+2HM7sbQffWXrlxoY9pbkYu54SX9EVV6xUirjMhAwEDA56i121B/3C3lbbG/hNSm41nH/gkvxWfxIaxV+pLl8AKFEUdcftGtrF5JyGpPa4bbTlvqRjSimWlLn4z9cua+79L9C8bMDQ2DBi8qahHdgmGZEFadVT4JFzXHuME9ljr21G7a9959hNxnE8PE4RE0z70qx58yNp8OT17Ui6avbUW3ITh5uQpwCSIx28EV1kOutzvKkbZ1rmbWbgTYkB4C8DwZl981Ci9pQEcYNPfZ8PRCKnXoBJN9E0WP5SPav3TvWn9D2fQiYHH1S/IgYr7FN2Bi8plsXPe5fF+Ej7QKUwoVdAx9KzjjP+vGYUO4E6fdKVtsm7HKsL/SUOfCSDro+070fg9HJ7McQthK+GZa2E/bMT54v1vDK7dgci5jIhaxVAMG29/5TuJIx4AjLNeu+F06Tg+hr8NvTYcr5nC3WDDKybwdyE+KvJ3hz6i+ePQ8EFkSCnHmRu//qI6FIclzzc+ua+sQxEFgiYHNUc4r3wz1K6HRkSSI1ZbzmXS96vn9dBAbMZ72Y6+viNxIz5ROCwpLh3qr81pI92tZko8atchqsHC3d+zFQSndfDmDo+a9ssPxEkypfxUvat8BS9aWh7Xiiu684SrsxImznj0mTFcp+7V/FCI1V23qt5FWHISd+iaMOhk/f+XnF9H7KGM8DgSUJThici50f1o7IWHe18r36Saj2/RSUws53IuBxNC2Y7JMiiuz7/Xe5EPJkUh1RfK3ya57QgrzdOp1gcE07sTm51ngkpYhLgWd5V4gXUWtt070yzuPOXrgG1mVs7E5UfUxOenG07OhMOlzt/vMBDAf8FB8WV/Uo+wRuas1lznvxxJqcfKrsho9GkSF3HTVXlA71ARuFUeK3h58nJ8+BpWVTJw9j54eAvdDRDIREDPrEzN96B+GKvL60DFlZ2ECYxf3iLNdZ+14IiDDlsgiYHK20Ku+mJN7lnQ7xiZC8SokB34CyeE2NrnukuNpuoU4Opagg/+vCzmKaihIexz98J8hoC4N4bPP2TI8otEy5o5s5vB8D1rnrdABDjLfHTw9DV0+6IXf3aAdlMcfS+bV4ki3PupK4pg8xZHM5Vr6YGBbO6UKdtRWFC5NXvQm+lq+EnO7VGJE49PAwih+J4SWu3h8Il4AhjLgwAsHRvvcMLjylXab1JJ2ugb68U8TT2AT38DCKnzHMT+kdgXAKrKH0QASCo1H8gE49SedAGn6Nqoinsans4WEUP2OYn9I7AuEUWEPpgQgERyPxg049SedAGn6Nqoinsans4WEUP2OYn9I7AuEUWEPpgQgERyPxg049SedAGn6Nqoinsans4WEUP2OYn9I7AuEUWEPpgQgERyPxg049SedAGn6Nqoinsans4WEUP2OYn9I7AuEUWEPpgQgERyPxg049SedAGn6Nqoinsans4eGu4ocGiCP7aq76OmBgE9gEB4IDwYHgQHDg9RzYU0JF8RPFS/30FsH6+mANzAPz4EBwIDhwDAdOK372KI62/QggEOJfIHBlBIKj8cgH/KSkfWWufoJtEU9js9TDw01ZtkfxmCt/u3cEwt+e/0/wPjgaiR88jdxwTLRGPI3h2MPDKH7GMD+ldwTCKbCG0gMRCI5G4gedepLOgTT8GlURT2NT2cPDKH7GMD+ldwTCKbCG0gMRCI5G4gedepLOgTT8GlURT2NT2cPDKH7GMD+ldwTCKbCG0gMRCI5G4gedepLOgTT8GlURT2NT2cPDKH7GMD+ldwTCKbCG0gMRCI5G4gedepLOgTT8GlURT2NT2cPDKH7GMD+ltx0Ij/kmvpY/zfdfDK/lP/PtUWS3B7MPMuqDbre6cP1UOdrc5tpLtPmZpzxg0blhjNSS61zrU+7t9ZG1z+4u9VQYhD/AYk9bBiWdCn0KH/eeN+aanOZkrc3P/FMdhYHLtnmBIA4s74vu5KNz9DmqbDWU/t6nuXFOc5Fw1PZ5dpPcMfRE8fYFV/oi42ie59/7PPG4g82cPwXDx41/HZhwLg5u1GHpTRqM8SDPc1XGNeZyOwbFztGD5ef8O98nwqbxgdueMffnYdk2G+pibuFlyZi/SZeBIZrY8cQ6n31q4Mp9F5w1/OT4ESdyH3tu9vCQ2/Gj46TgQmPugSmKnz1ovaitHQgI3BbYmTxYAJU82Zhl08Ta83aJ6PweOYZ+eVHNZOYLbCFxDd4nY5DKNC7p2dIntxF1Frdd6GU+pID08KAEw9oznORYXts6cD6p4yl5TRjkM+5z7JR/Vc+anHSpNnXoLHfnewt+Vde2E5+j3FYkJLomvbQYlrmo/tN9OipfaztPTv1ed+xZcGWhU7CYJlX8cB9zm9sDR81f+LpHh6UXOtbkNH/2+F0YdE2R5yfqRCqYmWLwZbrP6fNhwkhhx5O929b22cbLw7DYlMbTH1CavXY8tfvnnTm4/t7ne/sUzHLPEz+TodCZeWPOzSrfaJ6yXT7vJSI9PIziR2J4iSs7EDjpYCauQTAtp3vTfH/c56kuAKwdD3zhMel0gl70K/q8Mape0rnBrtSH2Sl0UFCQULejcbS8tBe2ezrW2lIfHB18UhPnXh1f2+fZzeWUgHRfsqnI3bmw+lky0vf86HNU2nq7TXLH8HGbp/u9LKYOVml4bR+uLb6T/LnNR7foWXBT8VNjkixSPiAZ1w8Zefdluj+c4meHjmky9P7mXabFeCgbuF32XHVhQCZ3HblN6ZMGW+OaQnx447sV+prPg77Xrm2f0wdPjZeHbTIJem7zQ81rs/YCOz9irrllOGc4KB8aVqxPivHfvKO54HrZ1dT44ROoqfsZ7/O4PTyM4ofN2VVO/cTSCgCQLn+ywWJAW770SRuy3BaVd+ZZk8HP1P+H7pHnZWGpiZrkdEQQUJ+mzxsj9yo608WWPq0NjZoXYd9HtFvHI2ta+oyxtF6vbbOGL5xMSh3Vp3hqQdhJ/6Td3vzygsKyt+m056LdJ2tsTNvdZ2c+R7mt8Ocx39gC+LgVGfgpijU9orT5OU66//nXexZc4l7bjeD2wVfCjYqdvGeRWqWkcGePdoydDpW8MB5P/vSYYSG7PVLsWPI0dloLMudYvqrG78Ggdho6kVjlhHlrcUxLAKPAAAAPxElEQVRcA2Z0XnbH4KM5D07buqtW1gjCaA+2cLXGpEruHAY7nniLs88Vrnw4ho/puyBGKfTQP/m7nBtPhy1/xvtsaA8Po/jhk3yRczsQQM71xNfMR1tKpJR8uIxaFp11kcD1bX6sFj9M7+YxaGHnNnh28TbcThqXyxgeNQCt/tQHR9z/YYWj1uu1ZXLgUzFjcpw+xa6MT3Mp7Pb8sfDj43KfLVz5fepnyeje86PP0aWtdfEHNsnfMvbT4ofhUYsD9LXkz20+ukXPgmvzAz4Rbl7xU59BFA5r3m7Q8aOKppKM7aTzyFyuPKfiXaLYhYFUsfNK+pmLuoYduEZFCs6zfdO82IFUcbraNlmIcTPmJl5bsP3E4ocVPoDB9L2uYVTwFK6iL+M1zY2nw5M3grQ5aLJ81sPDKH40ihe4xkQu/3kTb8mlLJOKHjVozXxRQz8sJLJ/7SEWDNnGH4N0QsuWPrJNHvuZTPugE0P1oJxQe0uv15bL1/o59yp2/D7ZAd1rclrceRvfnuVcWP0sGde5fu5z1LC1FD2wK6+TNDYdrbG8e57c0nGurGfBhUVIAjxf5Lkn3FQCsRJOrw7v0YxKypk/eZeEComEpGoHWS8G/TOD+fexyrsNvFDMIy0xt+bBb4s7VYfCIeFlYos1lwowdpSTnwa14ynb85r/K1xpN13bavnOXpqsGGXAxGPWOjeeDk/OABD6mbyHh1aWZSrzaY/ihZIQbEbADgRv0bfkWpav5QuxZI5OwHlhQUDzqp22gNtiuHUMtKPFaksf3QZ2bpCZxQX5qI/ks6XXayvlCZ/6qRj3HvO9LALr2KkxPbuF3MOPbFI6C15tvvX9bC99kiUte44+Ry1bgfc0Tzd6AbXZ4+PY2ki7PLls9YqrrnWxziu3ED4Rbnr3MGPH8stKPDzRgZ22Og7TK2xiciSjynHI264KWd+FAXXuOiqs1NqA5NjWqDKA8KPIhM/MEKttus14J/oWvDxsmeqa/LmsnNvxZDQ8TaRwhY+68MHYlu/1Ca3S4c2Np8OTV5/ZHFRZPunhYRQ/CsQrXNqB4E085OxTRdp+NXZ5ENT0mCqRjPWpJJfkzUm8tZOLimEPH6MCyXVu6WO0SUHU7AA+7aXZOlB57wffnNFty8t3XJ58xlhb27Zx6EziwxIPfWpiuht2S/9yAQC75Y5Vk5Nux161yCT7xFwsx8wFpeE7Offk6HOU28r8oZcgs3H1EQIubRwtm9Hakz8x+ITbmxfcNBcN6xpu1Sb4RLgVIeuTuKNitksHVGu9ZIMjF3OzHPT9Oz/Kp/aiODAlzAu2zEfMXXPHaAu9a5gzXTW2LRnhS3a2Qfmd93/VPcVV46CY94LjUz+BVy2Wi3sMkzY3O3i4NgcMwc2xyPuwc/e0R7GrLG48RQB4x79A4MoIBEff8cjneoyI3HDMnEQ8jeHYw8NNWbZH8Zgrf7t3BMLfnv9P8D44GsUPeBq54ZhojXgaw7GHh1H8jGF+Su8IhFNgDaUHIhAcjcQPOvUknQNp+DWqIp7GprKHh68tfv777/n//ud/5v/9n/+X/vvXf8Yc3tf7P/O/2Nj/9+//7uv+wtYRCC8EO4bqQiA4GokfxOlJOl2E+/JOEU9jE9zDwxcWPyg+/jGP1RzQ8c+5r2b6z/yvf/x7ziXPf+d//2OrLSNj9k1oBEIfbtHrdQgERyPxg209Sed1LP2ckSKexuaqh4evK37+88/5f/9plC3YDapyKjRQnLQdotxPyv71z3/WHaT/paKK7yxVnQSqUfz829CB5tDzj3+IXSrsVuWdKmlH2kFaHZfG336MQNiOVbR8DwLB0Uj8YF5P0nkPY689asTT2Pz08PBlxc9///2P2XzUZBU///mnaPuff9IuDRVHEijSTUd5l67QVxdUdA/1DrMvFT+0S6TGFLblguo/vG9T2X1GExlH+qpqHIMLwYHgQHAgOLDOgT1J96XFz9adn3//+x9llyW78p9//k+55oWILGaosELbtkvDoeA7PyS3daSdn7pzxMfMRRK9s5SO5VGaPy6Ntf0Igse/QODKCARHY9cD/KRkfGWufoJtEU9js9TDw01ZtkfxwpX0aMh4X+fpzg9/P6cVItipoRemxa5NGtgpdOo7P9k6V4dlEzkkdn5ISEdrXLq3/RiBsB2raPkeBIKjkfjBvENyw3sofKlRI57GpqOHh68rfuAb3vsp3/RquzP8HZp/zP/3DxRIXPb/2COwJv/Xv+U3x7Dzg2KG9NNOUIPUKExSQdYehdU+ovhhY6ZXltp1Guuf/3kybrNg61kEwlakot27EAiORuIH93qSzrs4e+VxI57GZqeHh68tfsb8+zO9IxD+zFR/rKPB0Uj8IG9P0vlY0p9oeMTTGLg9PIziZwzzU3pHIJwCayg9EIHgaCR+0Kkn6RxIw69RFfE0NpU9PIziZwzzU3pHIJwCayg9EIHgaCR+0Kkn6RxIw69RFfE0NpU9PIziZwzzU3rbgcB/eRhf96NfzNZy/FpxkYlfEIaM+shf1ZW62i/78l+Ahk31V32T1xvG4OjwX/etupRNVa9nJ9lQxq6/2szxKIOmXwNmeiAWNqh7dWz+VUrVxtJp/OJ8xd+0b2l7mqanthW/LnKwOXoR415kxvYFV865jCP69XAWd7Cf86HE8ePGuanaJ24qmaHD0pvgstom06Za4Ihf5S4Yb8fgoEmx/Jx/5/tE2LSY5b9MnjH352HZNtvrYm7hZcmY20mXWJPbzbfHk4Er911w1vCT40ecyH3sudnDQ27Hz4/ieIGQxmyIPj+L4uc5Ri9vYQcCArcFdiYPiKDkydosmybWnrczkzg6ol8mVyYzJ1ohcQ3eJ2Nw1FKwcF1007f9/jvPW21AW/0PfW+3WyvYXJ95T2WPsnuhM3Vd66PuWe0h22Qbt/P95zZH32/XKy3oWXDzXFMslJiapnkSizrnTW5ze+DI45k83aPD0gs9a3Ju63L8LgzI9F1Hz0/UifShiClE7E73OS8NBnY82bttjX5pCAsvS8bsSeP9zFYBiVbviycH19/7fH+Q/dw3fp771pRAzVMxmnljzs0q34hjpNubgzpYOunhYRQ/EsNLXNmBwEkHM3ENgmk53Zvm++M+T3UBYO144AuPSadDONGv6PPGqHodXek+s6m2J5nTz7JhUfygb8GG/Bf96mDqhMYmMa754q90pmZrffQ9dDBkm2wjm65xtDl6DdteZUXPgpuKH+JkNZTzDBS5iSSJonu6P5zih5Rs0DFNht5fZzwEFddpx2MXBmRy15HbVD44LPDMH5z4bkXGkC0UiLnST99r17bP5vx42CYfy3qk5pW7//54Urhy41IxU4oS5UPDinV4lA+dDGN21+ebqfsZ77PmHh5G8SNm5RoXdiCAnFQVl12RFLyQ05YvjrIgQuWdK3Oj/w/dI79LALjJGEFMfZo+b4yk1QuAdLPpIAtqcYCiqhYe7e5ctrgtn2orjFk+jjTbaCeJ7K+t2Ym0B4FdPz06Oqu9ZV0VfaxCJ8n0fG2xjZl5gVOboxcw7IUm7FlwEy8Qp0ailkXGMnHnZHtnj3aMnQ5RqDg66uPmAlJJNosExpNQWgsyX5ef8N/xzk9Zo2iek623tgYSvpDTeVkzUAyZ8+C0pbWG5pmKKRMvB1uYWdcgjivZX47vjyeFK7eP4WP6LohRCr3s+PxzW86Np8OWP+N9NpTmiJv97DyKn2cIveG+HQgg5zJp6uSbzeVJ/DHfapHUiqfWji/IJQDSgkc7HhwA/klo4xjQVRchrgvnXAfdK7LV4of8sPqzxSYNIT9F5zG5zzQu2WNhvKYTNrA+YiGw7LNkZEPR5eJF7d5/tDn6frteaUHPgisfe5G1mPcWb3YSqM8gVuLmiQ4nQbvjidjlH3zI7osUPww7FBpUpOA8zxEegWP3TO38qH5u2+Rui1sTry3YfmLxwwofwGD6ztc87iPOFcZUgIq5KH2e6jbzReZiTyxG8dPi+DJnmMjlvxZ88p4ll7JMqrvYOWo6+KKGfnLnqLWjd1Nogd06hmwn9JlkpvZ0lD1k8rDaQEaLHh3JZtLFfSYZjpY+kpMuOpJO3kfr5fdoHEtG93DUOvi965zbHCWOEEa0ywafmywvfJbsOv5tsaRnwYXeuhNQBwEWxKfUwH48Vdt36vAezfCExRLc82R0keLHS76reFkY5g7L+VFyCy8TW6y5jffEF+u9HzeemA/nnioOFh4sbLV8Z0WlwE61rY8LlbzyzJMzx4V+JidsmejpqZVlF516FC+UhGAzAnYggJy048FVWXIty9fyBWjSwZMt2uVFGITkVTsl5Vaxbx8j6RK7GY/5XgIGZOYBxtvut2GZOODlMmC4z4RDamljrIJS6lQ4iF0zdS8NZcm4DZ5tvM37z3dztM4//AOPaUcSvpDs/X7tsaBrXRT8oNHACVb8iDYWNhaHNugQu6lMrzceeC/mre2qkOVdGFDnrqPyU31gQay3NaoMIPwoMuEzM8Rqm24zzEXfgqOHLVNdkz+XlXM7noyGp4kUrvCRF5U0ruV73VBTOry58XR4chpb6avizj+5EMUPR/Ai53YgsOATdkIuP11Md2OXB0FNxVMiGetTSS7Jm4uP1k4uKoY9fAxhY3unJS+WbKEvOx20iMqCS/fTC9vShmWhUwqi9I2a5gsvuJqpS3245+pMuC37tAJuea8+dmNzNuFbaezatq1ZeYUzk6OY/8olbqVV6Fgy3uf658TZp5amuGjcW0IEnvCYKJwtnEhxp2K2SwcMZbaIeHbkYg1YDlq/Bv8Ug8MarGPV+Id2hHnBlvmIuWvuGG1h7xrmTFfF0ZJxv3G/DcrvvPHbXmSGxFXMO+chmnt+Aq9aLBe9rK3wnckrfpbutTkg06P4YUh8+KmZWD7cpzD/uxCwOIoFUyxk1WWeXGinz5LVDh9xsrn4+Qhv+owMDPpw072seNJt4tpHoIeHsfPj4/m2OxEIb4M+Bt6IgMXR9GnR/GTLd3loAEtG9z7j2LPgfoZn260MDLZjtdbSiqe19nFPItDDwyh+JIaXuIpAuMQ0hBErCJgcTVvU6vFN0mEVOpZsZcAL3upZcC/oxpBJgcEQfLWzGU/1bpw8Q6CHh1H8PEP1DfcjEN4Aegy5CwGXo+xZPtrkjSCr0LFku0x4e+OeBfftRh9sQGBwDKBuPB2j/uu19PAwip8L0iIC4YKTEiYJBIKj7/iat5iCS1z0JJ1LGH4xIyKexiakh4dR/IxhfkrvCIRTYA2lByIQHI3iB3TqSToH0vBrVEU8jU1lDw+j+BnD/JTeEQinwBpKD0QgOBqJH3TqSToH0vBrVEU8jU1lDw93FT80QBzp70fEMbgQHAgOBAeCA8GBK3BgTwn1/wHVN6Yh1C2vowAAAABJRU5ErkJggg==">
          <a:extLst>
            <a:ext uri="{FF2B5EF4-FFF2-40B4-BE49-F238E27FC236}">
              <a16:creationId xmlns:a16="http://schemas.microsoft.com/office/drawing/2014/main" id="{00000000-0008-0000-0C00-000002300000}"/>
            </a:ext>
          </a:extLst>
        </xdr:cNvPr>
        <xdr:cNvSpPr>
          <a:spLocks noChangeAspect="1" noChangeArrowheads="1"/>
        </xdr:cNvSpPr>
      </xdr:nvSpPr>
      <xdr:spPr bwMode="auto">
        <a:xfrm>
          <a:off x="1524000" y="762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Requerimientos234" displayName="tbRequerimientos234" ref="C5:K16" totalsRowShown="0" headerRowDxfId="155" dataDxfId="154">
  <autoFilter ref="C5:K16" xr:uid="{00000000-0009-0000-0100-000003000000}"/>
  <tableColumns count="9">
    <tableColumn id="1" xr3:uid="{00000000-0010-0000-0200-000001000000}" name="Número" dataDxfId="153">
      <calculatedColumnFormula>IF(ROW(C5)=5,1,C5+1)</calculatedColumnFormula>
    </tableColumn>
    <tableColumn id="2" xr3:uid="{00000000-0010-0000-0200-000002000000}" name="Aplicación" dataDxfId="152"/>
    <tableColumn id="9" xr3:uid="{00000000-0010-0000-0200-000009000000}" name="Proceso" dataDxfId="151"/>
    <tableColumn id="3" xr3:uid="{00000000-0010-0000-0200-000003000000}" name="Campo" dataDxfId="150"/>
    <tableColumn id="4" xr3:uid="{00000000-0010-0000-0200-000004000000}" name="Campo Calculado" dataDxfId="149"/>
    <tableColumn id="8" xr3:uid="{00000000-0010-0000-0200-000008000000}" name="Variable " dataDxfId="148"/>
    <tableColumn id="7" xr3:uid="{00000000-0010-0000-0200-000007000000}" name="Periodicidad" dataDxfId="147"/>
    <tableColumn id="6" xr3:uid="{00000000-0010-0000-0200-000006000000}" name="Observaciones " dataDxfId="146"/>
    <tableColumn id="5" xr3:uid="{00000000-0010-0000-0200-000005000000}" name="Ruta / soporte" dataDxfId="145"/>
  </tableColumns>
  <tableStyleInfo name="TableStyleMedium1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C000000}" name="tbRequerimientos23415" displayName="tbRequerimientos23415" ref="C4:K12" totalsRowShown="0" headerRowDxfId="54" dataDxfId="53">
  <autoFilter ref="C4:K12" xr:uid="{00000000-0009-0000-0100-00000E000000}"/>
  <tableColumns count="9">
    <tableColumn id="1" xr3:uid="{00000000-0010-0000-0C00-000001000000}" name="Número" dataDxfId="52">
      <calculatedColumnFormula>IF(ROW(C4)=5,1,C4+1)</calculatedColumnFormula>
    </tableColumn>
    <tableColumn id="2" xr3:uid="{00000000-0010-0000-0C00-000002000000}" name="Aplicación" dataDxfId="51"/>
    <tableColumn id="9" xr3:uid="{00000000-0010-0000-0C00-000009000000}" name="Proceso" dataDxfId="50"/>
    <tableColumn id="3" xr3:uid="{00000000-0010-0000-0C00-000003000000}" name="Campo" dataDxfId="49"/>
    <tableColumn id="4" xr3:uid="{00000000-0010-0000-0C00-000004000000}" name="Campo Calculado" dataDxfId="48"/>
    <tableColumn id="8" xr3:uid="{00000000-0010-0000-0C00-000008000000}" name="Variable " dataDxfId="47"/>
    <tableColumn id="7" xr3:uid="{00000000-0010-0000-0C00-000007000000}" name="Periodicidad" dataDxfId="46"/>
    <tableColumn id="6" xr3:uid="{00000000-0010-0000-0C00-000006000000}" name="Observaciones " dataDxfId="45"/>
    <tableColumn id="5" xr3:uid="{00000000-0010-0000-0C00-000005000000}" name="Ruta / soporte" dataDxfId="44"/>
  </tableColumns>
  <tableStyleInfo name="TableStyleMedium1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D000000}" name="tbRequerimientos23416" displayName="tbRequerimientos23416" ref="C4:K12" totalsRowShown="0" headerRowDxfId="43" dataDxfId="42">
  <autoFilter ref="C4:K12" xr:uid="{00000000-0009-0000-0100-00000F000000}"/>
  <tableColumns count="9">
    <tableColumn id="1" xr3:uid="{00000000-0010-0000-0D00-000001000000}" name="Número" dataDxfId="41">
      <calculatedColumnFormula>IF(ROW(C4)=5,1,C4+1)</calculatedColumnFormula>
    </tableColumn>
    <tableColumn id="2" xr3:uid="{00000000-0010-0000-0D00-000002000000}" name="Aplicación" dataDxfId="40"/>
    <tableColumn id="9" xr3:uid="{00000000-0010-0000-0D00-000009000000}" name="Proceso" dataDxfId="39"/>
    <tableColumn id="3" xr3:uid="{00000000-0010-0000-0D00-000003000000}" name="Campo" dataDxfId="38"/>
    <tableColumn id="4" xr3:uid="{00000000-0010-0000-0D00-000004000000}" name="Campo Calculado" dataDxfId="37"/>
    <tableColumn id="8" xr3:uid="{00000000-0010-0000-0D00-000008000000}" name="Variable " dataDxfId="36"/>
    <tableColumn id="7" xr3:uid="{00000000-0010-0000-0D00-000007000000}" name="Periodicidad" dataDxfId="35"/>
    <tableColumn id="6" xr3:uid="{00000000-0010-0000-0D00-000006000000}" name="Observaciones " dataDxfId="34"/>
    <tableColumn id="5" xr3:uid="{00000000-0010-0000-0D00-000005000000}" name="Ruta / soporte" dataDxfId="33"/>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E000000}" name="tbRequerimientos23417" displayName="tbRequerimientos23417" ref="C4:K13" totalsRowShown="0" headerRowDxfId="32" dataDxfId="31">
  <autoFilter ref="C4:K13" xr:uid="{00000000-0009-0000-0100-000010000000}"/>
  <tableColumns count="9">
    <tableColumn id="1" xr3:uid="{00000000-0010-0000-0E00-000001000000}" name="Número" dataDxfId="30">
      <calculatedColumnFormula>IF(ROW(C4)=5,1,C4+1)</calculatedColumnFormula>
    </tableColumn>
    <tableColumn id="2" xr3:uid="{00000000-0010-0000-0E00-000002000000}" name="Aplicación" dataDxfId="29"/>
    <tableColumn id="9" xr3:uid="{00000000-0010-0000-0E00-000009000000}" name="Proceso" dataDxfId="28"/>
    <tableColumn id="3" xr3:uid="{00000000-0010-0000-0E00-000003000000}" name="Campo" dataDxfId="27"/>
    <tableColumn id="4" xr3:uid="{00000000-0010-0000-0E00-000004000000}" name="Campo Calculado" dataDxfId="26"/>
    <tableColumn id="8" xr3:uid="{00000000-0010-0000-0E00-000008000000}" name="Variable " dataDxfId="25"/>
    <tableColumn id="7" xr3:uid="{00000000-0010-0000-0E00-000007000000}" name="Periodicidad" dataDxfId="24"/>
    <tableColumn id="6" xr3:uid="{00000000-0010-0000-0E00-000006000000}" name="Observaciones " dataDxfId="23"/>
    <tableColumn id="5" xr3:uid="{00000000-0010-0000-0E00-000005000000}" name="Ruta / soporte" dataDxfId="22"/>
  </tableColumns>
  <tableStyleInfo name="TableStyleMedium1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F000000}" name="tbRequerimientos234567103" displayName="tbRequerimientos234567103" ref="B6:J20" totalsRowShown="0" headerRowDxfId="21" dataDxfId="20">
  <autoFilter ref="B6:J20" xr:uid="{00000000-0009-0000-0100-000002000000}"/>
  <tableColumns count="9">
    <tableColumn id="1" xr3:uid="{00000000-0010-0000-0F00-000001000000}" name="Número" dataDxfId="19"/>
    <tableColumn id="2" xr3:uid="{00000000-0010-0000-0F00-000002000000}" name="Aplicación" dataDxfId="18"/>
    <tableColumn id="9" xr3:uid="{00000000-0010-0000-0F00-000009000000}" name="Proceso" dataDxfId="17"/>
    <tableColumn id="3" xr3:uid="{00000000-0010-0000-0F00-000003000000}" name="Campo" dataDxfId="16"/>
    <tableColumn id="4" xr3:uid="{00000000-0010-0000-0F00-000004000000}" name="Campo Calculado" dataDxfId="15"/>
    <tableColumn id="8" xr3:uid="{00000000-0010-0000-0F00-000008000000}" name="Variable " dataDxfId="14"/>
    <tableColumn id="7" xr3:uid="{00000000-0010-0000-0F00-000007000000}" name="Periodicidad" dataDxfId="13"/>
    <tableColumn id="6" xr3:uid="{00000000-0010-0000-0F00-000006000000}" name="Observaciones " dataDxfId="12"/>
    <tableColumn id="5" xr3:uid="{00000000-0010-0000-0F00-000005000000}" name="Ruta / soporte" dataDxfId="11"/>
  </tableColumns>
  <tableStyleInfo name="TableStyleMedium1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B000000}" name="tbRequerimientos2452" displayName="tbRequerimientos2452" ref="C5:K32" totalsRowShown="0" headerRowDxfId="10" dataDxfId="9">
  <autoFilter ref="C5:K32" xr:uid="{00000000-0009-0000-0100-000001000000}"/>
  <tableColumns count="9">
    <tableColumn id="1" xr3:uid="{00000000-0010-0000-0B00-000001000000}" name="Número" dataDxfId="8">
      <calculatedColumnFormula>IF(ROW(C5)=5,1,C5+1)</calculatedColumnFormula>
    </tableColumn>
    <tableColumn id="2" xr3:uid="{00000000-0010-0000-0B00-000002000000}" name="Aplicación" dataDxfId="7"/>
    <tableColumn id="9" xr3:uid="{00000000-0010-0000-0B00-000009000000}" name="Proceso" dataDxfId="6"/>
    <tableColumn id="3" xr3:uid="{00000000-0010-0000-0B00-000003000000}" name="Campo" dataDxfId="5"/>
    <tableColumn id="4" xr3:uid="{00000000-0010-0000-0B00-000004000000}" name="Campo Calculado  " dataDxfId="4"/>
    <tableColumn id="8" xr3:uid="{00000000-0010-0000-0B00-000008000000}" name="Variable " dataDxfId="3"/>
    <tableColumn id="7" xr3:uid="{00000000-0010-0000-0B00-000007000000}" name="Periodicidad" dataDxfId="2"/>
    <tableColumn id="6" xr3:uid="{00000000-0010-0000-0B00-000006000000}" name="Observaciones " dataDxfId="1"/>
    <tableColumn id="5" xr3:uid="{00000000-0010-0000-0B00-000005000000}" name="Ruta / soporte" dataDxfId="0"/>
  </tableColumns>
  <tableStyleInfo name="TableStyleMedium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Requerimientos2345" displayName="tbRequerimientos2345" ref="C5:K43" totalsRowShown="0" headerRowDxfId="144" dataDxfId="143">
  <autoFilter ref="C5:K43" xr:uid="{00000000-0009-0000-0100-000004000000}"/>
  <tableColumns count="9">
    <tableColumn id="1" xr3:uid="{00000000-0010-0000-0300-000001000000}" name="Número" dataDxfId="142">
      <calculatedColumnFormula>IF(ROW(C5)=5,1,C5+1)</calculatedColumnFormula>
    </tableColumn>
    <tableColumn id="2" xr3:uid="{00000000-0010-0000-0300-000002000000}" name="Aplicación" dataDxfId="141"/>
    <tableColumn id="9" xr3:uid="{00000000-0010-0000-0300-000009000000}" name="Proceso" dataDxfId="140"/>
    <tableColumn id="3" xr3:uid="{00000000-0010-0000-0300-000003000000}" name="Campo" dataDxfId="139"/>
    <tableColumn id="4" xr3:uid="{00000000-0010-0000-0300-000004000000}" name="Campo Calculado" dataDxfId="138"/>
    <tableColumn id="8" xr3:uid="{00000000-0010-0000-0300-000008000000}" name="Variable " dataDxfId="137"/>
    <tableColumn id="7" xr3:uid="{00000000-0010-0000-0300-000007000000}" name="Periodicidad" dataDxfId="136"/>
    <tableColumn id="6" xr3:uid="{00000000-0010-0000-0300-000006000000}" name="Observaciones " dataDxfId="135"/>
    <tableColumn id="5" xr3:uid="{00000000-0010-0000-0300-000005000000}" name="Ruta / soporte" dataDxfId="134"/>
  </tableColumns>
  <tableStyleInfo name="TableStyleMedium1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Requerimientos23456" displayName="tbRequerimientos23456" ref="C5:K30" totalsRowShown="0" headerRowDxfId="133" dataDxfId="132">
  <autoFilter ref="C5:K30" xr:uid="{00000000-0009-0000-0100-000005000000}"/>
  <tableColumns count="9">
    <tableColumn id="1" xr3:uid="{00000000-0010-0000-0400-000001000000}" name="Número" dataDxfId="131">
      <calculatedColumnFormula>IF(ROW(C5)=5,1,C5+1)</calculatedColumnFormula>
    </tableColumn>
    <tableColumn id="2" xr3:uid="{00000000-0010-0000-0400-000002000000}" name="Aplicación" dataDxfId="130"/>
    <tableColumn id="9" xr3:uid="{00000000-0010-0000-0400-000009000000}" name="Proceso" dataDxfId="129"/>
    <tableColumn id="3" xr3:uid="{00000000-0010-0000-0400-000003000000}" name="Campo" dataDxfId="128"/>
    <tableColumn id="4" xr3:uid="{00000000-0010-0000-0400-000004000000}" name="Campo Calculado" dataDxfId="127"/>
    <tableColumn id="8" xr3:uid="{00000000-0010-0000-0400-000008000000}" name="Variable " dataDxfId="126"/>
    <tableColumn id="7" xr3:uid="{00000000-0010-0000-0400-000007000000}" name="Periodicidad" dataDxfId="125"/>
    <tableColumn id="6" xr3:uid="{00000000-0010-0000-0400-000006000000}" name="Observaciones " dataDxfId="124"/>
    <tableColumn id="5" xr3:uid="{00000000-0010-0000-0400-000005000000}" name="Ruta / soporte" dataDxfId="123"/>
  </tableColumns>
  <tableStyleInfo name="TableStyleMedium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bRequerimientos234567" displayName="tbRequerimientos234567" ref="C5:K14" totalsRowShown="0" headerRowDxfId="122" dataDxfId="121">
  <autoFilter ref="C5:K14" xr:uid="{00000000-0009-0000-0100-000006000000}"/>
  <tableColumns count="9">
    <tableColumn id="1" xr3:uid="{00000000-0010-0000-0500-000001000000}" name="Número" dataDxfId="120">
      <calculatedColumnFormula>IF(ROW(C5)=5,1,C5+1)</calculatedColumnFormula>
    </tableColumn>
    <tableColumn id="2" xr3:uid="{00000000-0010-0000-0500-000002000000}" name="Aplicación" dataDxfId="119"/>
    <tableColumn id="9" xr3:uid="{00000000-0010-0000-0500-000009000000}" name="Proceso" dataDxfId="118"/>
    <tableColumn id="3" xr3:uid="{00000000-0010-0000-0500-000003000000}" name="Campo" dataDxfId="117"/>
    <tableColumn id="4" xr3:uid="{00000000-0010-0000-0500-000004000000}" name="Campo Calculado" dataDxfId="116"/>
    <tableColumn id="8" xr3:uid="{00000000-0010-0000-0500-000008000000}" name="Variable " dataDxfId="115"/>
    <tableColumn id="7" xr3:uid="{00000000-0010-0000-0500-000007000000}" name="Periodicidad" dataDxfId="114"/>
    <tableColumn id="6" xr3:uid="{00000000-0010-0000-0500-000006000000}" name="Observaciones " dataDxfId="113"/>
    <tableColumn id="5" xr3:uid="{00000000-0010-0000-0500-000005000000}" name="Ruta / soporte" dataDxfId="112"/>
  </tableColumns>
  <tableStyleInfo name="TableStyleMedium1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bRequerimientos2345678" displayName="tbRequerimientos2345678" ref="C5:L18" totalsRowShown="0" headerRowDxfId="111" dataDxfId="110">
  <autoFilter ref="C5:L18" xr:uid="{00000000-0009-0000-0100-000007000000}"/>
  <tableColumns count="10">
    <tableColumn id="1" xr3:uid="{00000000-0010-0000-0600-000001000000}" name="Número" dataDxfId="109">
      <calculatedColumnFormula>IF(ROW(C5)=5,1,C5+1)</calculatedColumnFormula>
    </tableColumn>
    <tableColumn id="2" xr3:uid="{00000000-0010-0000-0600-000002000000}" name="Aplicación" dataDxfId="108"/>
    <tableColumn id="9" xr3:uid="{00000000-0010-0000-0600-000009000000}" name="Proceso" dataDxfId="107"/>
    <tableColumn id="3" xr3:uid="{00000000-0010-0000-0600-000003000000}" name="Campo" dataDxfId="106"/>
    <tableColumn id="4" xr3:uid="{00000000-0010-0000-0600-000004000000}" name="Campo Calculado" dataDxfId="105"/>
    <tableColumn id="8" xr3:uid="{00000000-0010-0000-0600-000008000000}" name="Variable " dataDxfId="104"/>
    <tableColumn id="7" xr3:uid="{00000000-0010-0000-0600-000007000000}" name="Periodicidad" dataDxfId="103"/>
    <tableColumn id="6" xr3:uid="{00000000-0010-0000-0600-000006000000}" name="Observaciones " dataDxfId="102"/>
    <tableColumn id="5" xr3:uid="{00000000-0010-0000-0600-000005000000}" name="Ruta / soporte" dataDxfId="101"/>
    <tableColumn id="10" xr3:uid="{00000000-0010-0000-0600-00000A000000}" name="CAMPOS INTERFACE PEOPLE" dataDxfId="100"/>
  </tableColumns>
  <tableStyleInfo name="TableStyleMedium1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bRequerimientos2345671011" displayName="tbRequerimientos2345671011" ref="C5:L25" totalsRowShown="0" headerRowDxfId="99" dataDxfId="98">
  <autoFilter ref="C5:L25" xr:uid="{00000000-0009-0000-0100-00000A000000}"/>
  <tableColumns count="10">
    <tableColumn id="1" xr3:uid="{00000000-0010-0000-0700-000001000000}" name="Número" dataDxfId="97">
      <calculatedColumnFormula>IF(ROW(C5)=5,1,C5+1)</calculatedColumnFormula>
    </tableColumn>
    <tableColumn id="2" xr3:uid="{00000000-0010-0000-0700-000002000000}" name="Aplicación" dataDxfId="96"/>
    <tableColumn id="9" xr3:uid="{00000000-0010-0000-0700-000009000000}" name="Proceso" dataDxfId="95"/>
    <tableColumn id="3" xr3:uid="{00000000-0010-0000-0700-000003000000}" name="Campo" dataDxfId="94"/>
    <tableColumn id="4" xr3:uid="{00000000-0010-0000-0700-000004000000}" name="Campo Calculado" dataDxfId="93"/>
    <tableColumn id="8" xr3:uid="{00000000-0010-0000-0700-000008000000}" name="Variable " dataDxfId="92"/>
    <tableColumn id="7" xr3:uid="{00000000-0010-0000-0700-000007000000}" name="Periodicidad" dataDxfId="91"/>
    <tableColumn id="6" xr3:uid="{00000000-0010-0000-0700-000006000000}" name="Observaciones " dataDxfId="90"/>
    <tableColumn id="5" xr3:uid="{00000000-0010-0000-0700-000005000000}" name="Ruta / soporte" dataDxfId="89"/>
    <tableColumn id="10" xr3:uid="{00000000-0010-0000-0700-00000A000000}" name="CAMPOS INTERFACE PEOPLE" dataDxfId="88"/>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bRequerimientos23456710" displayName="tbRequerimientos23456710" ref="C5:K33" totalsRowShown="0" headerRowDxfId="87" dataDxfId="86">
  <autoFilter ref="C5:K33" xr:uid="{00000000-0009-0000-0100-000009000000}"/>
  <tableColumns count="9">
    <tableColumn id="1" xr3:uid="{00000000-0010-0000-0800-000001000000}" name="Número" dataDxfId="85">
      <calculatedColumnFormula>IF(ROW(C5)=5,1,C5+1)</calculatedColumnFormula>
    </tableColumn>
    <tableColumn id="2" xr3:uid="{00000000-0010-0000-0800-000002000000}" name="Aplicación" dataDxfId="84"/>
    <tableColumn id="9" xr3:uid="{00000000-0010-0000-0800-000009000000}" name="Proceso" dataDxfId="83"/>
    <tableColumn id="3" xr3:uid="{00000000-0010-0000-0800-000003000000}" name="Campo" dataDxfId="82"/>
    <tableColumn id="4" xr3:uid="{00000000-0010-0000-0800-000004000000}" name="Campo Calculado" dataDxfId="81"/>
    <tableColumn id="8" xr3:uid="{00000000-0010-0000-0800-000008000000}" name="Variable " dataDxfId="80"/>
    <tableColumn id="7" xr3:uid="{00000000-0010-0000-0800-000007000000}" name="Periodicidad" dataDxfId="79"/>
    <tableColumn id="6" xr3:uid="{00000000-0010-0000-0800-000006000000}" name="Observaciones " dataDxfId="78"/>
    <tableColumn id="5" xr3:uid="{00000000-0010-0000-0800-000005000000}" name="Ruta / soporte" dataDxfId="77"/>
  </tableColumns>
  <tableStyleInfo name="TableStyleMedium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9000000}" name="tbRequerimientos234567109" displayName="tbRequerimientos234567109" ref="C5:K26" totalsRowShown="0" headerRowDxfId="76" dataDxfId="75">
  <autoFilter ref="C5:K26" xr:uid="{00000000-0009-0000-0100-000008000000}"/>
  <tableColumns count="9">
    <tableColumn id="1" xr3:uid="{00000000-0010-0000-0900-000001000000}" name="Número" dataDxfId="74">
      <calculatedColumnFormula>IF(ROW(C5)=5,1,C5+1)</calculatedColumnFormula>
    </tableColumn>
    <tableColumn id="2" xr3:uid="{00000000-0010-0000-0900-000002000000}" name="Aplicación" dataDxfId="73"/>
    <tableColumn id="9" xr3:uid="{00000000-0010-0000-0900-000009000000}" name="Proceso" dataDxfId="72"/>
    <tableColumn id="3" xr3:uid="{00000000-0010-0000-0900-000003000000}" name="Campo" dataDxfId="71"/>
    <tableColumn id="4" xr3:uid="{00000000-0010-0000-0900-000004000000}" name="Campo Calculado" dataDxfId="70"/>
    <tableColumn id="8" xr3:uid="{00000000-0010-0000-0900-000008000000}" name="Variable " dataDxfId="69"/>
    <tableColumn id="7" xr3:uid="{00000000-0010-0000-0900-000007000000}" name="Periodicidad" dataDxfId="68"/>
    <tableColumn id="6" xr3:uid="{00000000-0010-0000-0900-000006000000}" name="Observaciones " dataDxfId="67"/>
    <tableColumn id="5" xr3:uid="{00000000-0010-0000-0900-000005000000}" name="Ruta / soporte" dataDxfId="66"/>
  </tableColumns>
  <tableStyleInfo name="TableStyleMedium1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bRequerimientos23456710912" displayName="tbRequerimientos23456710912" ref="C5:K87" totalsRowShown="0" headerRowDxfId="65" dataDxfId="64">
  <autoFilter ref="C5:K87" xr:uid="{00000000-0009-0000-0100-00000B000000}"/>
  <tableColumns count="9">
    <tableColumn id="1" xr3:uid="{00000000-0010-0000-0A00-000001000000}" name="Número" dataDxfId="63">
      <calculatedColumnFormula>IF(ROW(C5)=5,1,C5+1)</calculatedColumnFormula>
    </tableColumn>
    <tableColumn id="2" xr3:uid="{00000000-0010-0000-0A00-000002000000}" name="Aplicación" dataDxfId="62"/>
    <tableColumn id="9" xr3:uid="{00000000-0010-0000-0A00-000009000000}" name="Proceso" dataDxfId="61"/>
    <tableColumn id="3" xr3:uid="{00000000-0010-0000-0A00-000003000000}" name="Campo" dataDxfId="60"/>
    <tableColumn id="4" xr3:uid="{00000000-0010-0000-0A00-000004000000}" name="Campo Calculado" dataDxfId="59"/>
    <tableColumn id="8" xr3:uid="{00000000-0010-0000-0A00-000008000000}" name="Variable " dataDxfId="58"/>
    <tableColumn id="7" xr3:uid="{00000000-0010-0000-0A00-000007000000}" name="Periodicidad" dataDxfId="57"/>
    <tableColumn id="6" xr3:uid="{00000000-0010-0000-0A00-000006000000}" name="Observaciones " dataDxfId="56"/>
    <tableColumn id="10" xr3:uid="{00000000-0010-0000-0A00-00000A000000}" name="INSUMOS CUENTAS POR COBRAR" dataDxfId="55">
      <calculatedColumnFormula>+'Cuotas Partes pensionales'!F11</calculatedColumnFormula>
    </tableColumn>
  </tableColumns>
  <tableStyleInfo name="TableStyleMedium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dane.gov.co/index.php/comunicados-y-boletines/indice-de-precios-y-costos/ipc"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fsprd.fiduprevisora.com.co:8300/psp/fsprd/EMPLOYEE/ERP/c/APPLY_PAYMENTS.EXCEL_EDIT_REQUEST.GBL?FolderPath=PORTAL_ROOT_OBJECT.EPCO_ACCOUNTS_RECEIVABLE.EPAR_PAYMENTS4.EPAR_ELECTRONIC_PAYMENTS3.EP_EXCEL_EDIT_REQUEST_GBL&amp;IsFolder=false&amp;IgnoreParamTempl=FolderPath%2cIsFolder/%20menu" TargetMode="External"/><Relationship Id="rId13" Type="http://schemas.openxmlformats.org/officeDocument/2006/relationships/table" Target="../tables/table5.xml"/><Relationship Id="rId3" Type="http://schemas.openxmlformats.org/officeDocument/2006/relationships/hyperlink" Target="http://172.16.0.206:9080/reporteador/" TargetMode="External"/><Relationship Id="rId7" Type="http://schemas.openxmlformats.org/officeDocument/2006/relationships/hyperlink" Target="https://www.ecollect.co/soy-cliente-co" TargetMode="External"/><Relationship Id="rId12" Type="http://schemas.openxmlformats.org/officeDocument/2006/relationships/printerSettings" Target="../printerSettings/printerSettings5.bin"/><Relationship Id="rId2" Type="http://schemas.openxmlformats.org/officeDocument/2006/relationships/hyperlink" Target="http://172.16.0.206:9080/reporteador/" TargetMode="External"/><Relationship Id="rId1" Type="http://schemas.openxmlformats.org/officeDocument/2006/relationships/hyperlink" Target="http://172.16.0.206:9080/reporteador/" TargetMode="External"/><Relationship Id="rId6" Type="http://schemas.openxmlformats.org/officeDocument/2006/relationships/hyperlink" Target="https://www.ecollect.co/soy-cliente-co" TargetMode="External"/><Relationship Id="rId11" Type="http://schemas.openxmlformats.org/officeDocument/2006/relationships/hyperlink" Target="https://www.bbva.com.co/empresas.html" TargetMode="External"/><Relationship Id="rId5" Type="http://schemas.openxmlformats.org/officeDocument/2006/relationships/hyperlink" Target="https://www.bbvanetcash.com.co/local_pibee/KDPOSolicitarCredenciales_es.html" TargetMode="External"/><Relationship Id="rId10" Type="http://schemas.openxmlformats.org/officeDocument/2006/relationships/hyperlink" Target="https://www.bbva.com.co/empresas.html" TargetMode="External"/><Relationship Id="rId4" Type="http://schemas.openxmlformats.org/officeDocument/2006/relationships/hyperlink" Target="https://www.bbvanetcash.com.co/local_pibee/KDPOSolicitarCredenciales_es.html" TargetMode="External"/><Relationship Id="rId9" Type="http://schemas.openxmlformats.org/officeDocument/2006/relationships/hyperlink" Target="https://www.bbva.com.co/empresas.html"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hyperlink" Target="https://www.bbvanetcash.com.co/local_pibee/KDPOSolicitarCredenciales_es.html" TargetMode="External"/><Relationship Id="rId7" Type="http://schemas.openxmlformats.org/officeDocument/2006/relationships/printerSettings" Target="../printerSettings/printerSettings6.bin"/><Relationship Id="rId2" Type="http://schemas.openxmlformats.org/officeDocument/2006/relationships/hyperlink" Target="https://www.bbvanetcash.com.co/local_pibee/KDPOSolicitarCredenciales_es.html" TargetMode="External"/><Relationship Id="rId1" Type="http://schemas.openxmlformats.org/officeDocument/2006/relationships/hyperlink" Target="https://www.bbvanetcash.com.co/local_pibee/KDPOSolicitarCredenciales_es.html" TargetMode="External"/><Relationship Id="rId6" Type="http://schemas.openxmlformats.org/officeDocument/2006/relationships/hyperlink" Target="https://www.bbva.com.co/empresas.html" TargetMode="External"/><Relationship Id="rId5" Type="http://schemas.openxmlformats.org/officeDocument/2006/relationships/hyperlink" Target="https://www.bbva.com.co/empresas.html" TargetMode="External"/><Relationship Id="rId4" Type="http://schemas.openxmlformats.org/officeDocument/2006/relationships/hyperlink" Target="https://www.bbva.com.co/empresas.html"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1:K42"/>
  <sheetViews>
    <sheetView showGridLines="0" topLeftCell="E1" zoomScale="90" zoomScaleNormal="90" workbookViewId="0">
      <selection activeCell="F42" sqref="F42"/>
    </sheetView>
  </sheetViews>
  <sheetFormatPr baseColWidth="10" defaultColWidth="8.85546875" defaultRowHeight="15"/>
  <cols>
    <col min="1" max="2" width="5" customWidth="1"/>
    <col min="3" max="3" width="17" customWidth="1"/>
    <col min="4" max="5" width="39.85546875" customWidth="1"/>
    <col min="6" max="6" width="53.28515625" customWidth="1"/>
    <col min="7" max="7" width="16.85546875" customWidth="1"/>
    <col min="8" max="8" width="27.7109375" customWidth="1"/>
    <col min="9" max="9" width="16.85546875" customWidth="1"/>
    <col min="10" max="10" width="40.28515625" customWidth="1"/>
    <col min="11" max="11" width="80.28515625" bestFit="1" customWidth="1"/>
  </cols>
  <sheetData>
    <row r="1" spans="3:11" ht="15.6" customHeight="1">
      <c r="C1" s="1" t="s">
        <v>6</v>
      </c>
      <c r="D1" s="2" t="s">
        <v>84</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c r="C6" s="6">
        <f>IF(ROW(C5)=5,1,C5+1)</f>
        <v>1</v>
      </c>
      <c r="D6" s="11" t="s">
        <v>21</v>
      </c>
      <c r="E6" s="7" t="s">
        <v>22</v>
      </c>
      <c r="F6" s="7" t="s">
        <v>509</v>
      </c>
      <c r="G6" s="6" t="s">
        <v>86</v>
      </c>
      <c r="H6" s="6" t="s">
        <v>86</v>
      </c>
      <c r="I6" s="6" t="s">
        <v>18</v>
      </c>
      <c r="J6" s="6"/>
      <c r="K6" s="13" t="s">
        <v>27</v>
      </c>
    </row>
    <row r="7" spans="3:11">
      <c r="C7" s="6">
        <f t="shared" ref="C7:C9" si="0">IF(ROW(C6)=5,1,C6+1)</f>
        <v>2</v>
      </c>
      <c r="D7" s="12" t="s">
        <v>21</v>
      </c>
      <c r="E7" s="7" t="s">
        <v>22</v>
      </c>
      <c r="F7" s="7" t="s">
        <v>510</v>
      </c>
      <c r="G7" s="6" t="s">
        <v>86</v>
      </c>
      <c r="H7" s="6" t="s">
        <v>86</v>
      </c>
      <c r="I7" s="6" t="s">
        <v>18</v>
      </c>
      <c r="J7" s="6"/>
      <c r="K7" s="13" t="s">
        <v>27</v>
      </c>
    </row>
    <row r="8" spans="3:11">
      <c r="C8" s="6">
        <f t="shared" si="0"/>
        <v>3</v>
      </c>
      <c r="D8" s="12" t="s">
        <v>87</v>
      </c>
      <c r="E8" s="7" t="s">
        <v>22</v>
      </c>
      <c r="F8" s="7" t="s">
        <v>24</v>
      </c>
      <c r="G8" s="6" t="s">
        <v>86</v>
      </c>
      <c r="H8" s="6" t="s">
        <v>86</v>
      </c>
      <c r="I8" s="6" t="s">
        <v>18</v>
      </c>
      <c r="J8" s="6"/>
      <c r="K8" s="13" t="s">
        <v>27</v>
      </c>
    </row>
    <row r="9" spans="3:11">
      <c r="C9" s="6">
        <f t="shared" si="0"/>
        <v>4</v>
      </c>
      <c r="D9" s="12" t="s">
        <v>21</v>
      </c>
      <c r="E9" s="7" t="s">
        <v>22</v>
      </c>
      <c r="F9" s="7" t="s">
        <v>511</v>
      </c>
      <c r="G9" s="6" t="s">
        <v>86</v>
      </c>
      <c r="H9" s="6" t="s">
        <v>86</v>
      </c>
      <c r="I9" s="6" t="s">
        <v>18</v>
      </c>
      <c r="J9" s="6"/>
      <c r="K9" s="13" t="s">
        <v>27</v>
      </c>
    </row>
    <row r="10" spans="3:11">
      <c r="C10" s="6">
        <f>IF(ROW(C9)=5,1,C9+1)</f>
        <v>5</v>
      </c>
      <c r="D10" s="12" t="s">
        <v>90</v>
      </c>
      <c r="E10" s="7" t="s">
        <v>22</v>
      </c>
      <c r="F10" s="7" t="s">
        <v>89</v>
      </c>
      <c r="G10" s="6" t="s">
        <v>86</v>
      </c>
      <c r="H10" s="6" t="s">
        <v>86</v>
      </c>
      <c r="I10" s="6" t="s">
        <v>18</v>
      </c>
      <c r="J10" s="6" t="s">
        <v>91</v>
      </c>
      <c r="K10" s="23" t="s">
        <v>94</v>
      </c>
    </row>
    <row r="11" spans="3:11" ht="30">
      <c r="C11" s="6">
        <f t="shared" ref="C11:C16" si="1">IF(ROW(C10)=5,1,C10+1)</f>
        <v>6</v>
      </c>
      <c r="D11" s="12" t="s">
        <v>21</v>
      </c>
      <c r="E11" s="7" t="s">
        <v>22</v>
      </c>
      <c r="F11" s="7" t="s">
        <v>512</v>
      </c>
      <c r="G11" s="6" t="s">
        <v>20</v>
      </c>
      <c r="H11" s="10" t="s">
        <v>88</v>
      </c>
      <c r="I11" s="6" t="s">
        <v>331</v>
      </c>
      <c r="J11" s="10"/>
      <c r="K11" s="13"/>
    </row>
    <row r="12" spans="3:11">
      <c r="C12" s="6">
        <f t="shared" si="1"/>
        <v>7</v>
      </c>
      <c r="D12" s="12" t="s">
        <v>21</v>
      </c>
      <c r="E12" s="7" t="s">
        <v>22</v>
      </c>
      <c r="F12" s="7" t="s">
        <v>513</v>
      </c>
      <c r="G12" s="6" t="s">
        <v>86</v>
      </c>
      <c r="H12" s="6" t="s">
        <v>86</v>
      </c>
      <c r="I12" s="6" t="s">
        <v>18</v>
      </c>
      <c r="J12" s="6"/>
      <c r="K12" s="13" t="s">
        <v>93</v>
      </c>
    </row>
    <row r="13" spans="3:11">
      <c r="C13" s="6">
        <f t="shared" si="1"/>
        <v>8</v>
      </c>
      <c r="D13" s="12" t="s">
        <v>21</v>
      </c>
      <c r="E13" s="7" t="s">
        <v>22</v>
      </c>
      <c r="F13" s="7" t="s">
        <v>514</v>
      </c>
      <c r="G13" s="6" t="s">
        <v>86</v>
      </c>
      <c r="H13" s="6" t="s">
        <v>86</v>
      </c>
      <c r="I13" s="6" t="s">
        <v>18</v>
      </c>
      <c r="J13" s="6"/>
      <c r="K13" s="13" t="s">
        <v>27</v>
      </c>
    </row>
    <row r="14" spans="3:11" ht="30">
      <c r="C14" s="6">
        <f t="shared" si="1"/>
        <v>9</v>
      </c>
      <c r="D14" s="12" t="s">
        <v>21</v>
      </c>
      <c r="E14" s="7" t="s">
        <v>22</v>
      </c>
      <c r="F14" s="8" t="s">
        <v>515</v>
      </c>
      <c r="G14" s="6" t="s">
        <v>86</v>
      </c>
      <c r="H14" s="6" t="s">
        <v>86</v>
      </c>
      <c r="I14" s="6" t="s">
        <v>18</v>
      </c>
      <c r="J14" s="6"/>
      <c r="K14" s="13" t="s">
        <v>27</v>
      </c>
    </row>
    <row r="15" spans="3:11">
      <c r="C15" s="6">
        <f t="shared" si="1"/>
        <v>10</v>
      </c>
      <c r="D15" s="12" t="s">
        <v>21</v>
      </c>
      <c r="E15" s="7" t="s">
        <v>22</v>
      </c>
      <c r="F15" s="7" t="s">
        <v>516</v>
      </c>
      <c r="G15" s="6" t="s">
        <v>86</v>
      </c>
      <c r="H15" s="6" t="s">
        <v>86</v>
      </c>
      <c r="I15" s="6" t="s">
        <v>18</v>
      </c>
      <c r="J15" s="6"/>
      <c r="K15" s="13" t="s">
        <v>27</v>
      </c>
    </row>
    <row r="16" spans="3:11">
      <c r="C16" s="6">
        <f t="shared" si="1"/>
        <v>11</v>
      </c>
      <c r="D16" s="12" t="s">
        <v>23</v>
      </c>
      <c r="E16" s="7" t="s">
        <v>22</v>
      </c>
      <c r="F16" s="7" t="s">
        <v>26</v>
      </c>
      <c r="G16" s="6" t="s">
        <v>86</v>
      </c>
      <c r="H16" s="6" t="s">
        <v>86</v>
      </c>
      <c r="I16" s="6" t="s">
        <v>18</v>
      </c>
      <c r="J16" s="6"/>
      <c r="K16" s="13"/>
    </row>
    <row r="20" spans="3:11">
      <c r="C20" s="36">
        <f t="shared" ref="C20:C42" si="2">IF(ROW(C19)=5,1,C19+1)</f>
        <v>1</v>
      </c>
      <c r="D20" s="21" t="s">
        <v>87</v>
      </c>
      <c r="E20" s="18" t="s">
        <v>22</v>
      </c>
      <c r="F20" s="18" t="s">
        <v>95</v>
      </c>
      <c r="G20" s="33" t="s">
        <v>86</v>
      </c>
      <c r="H20" s="29" t="s">
        <v>86</v>
      </c>
      <c r="I20" s="33" t="s">
        <v>331</v>
      </c>
      <c r="J20" s="33"/>
      <c r="K20" s="55" t="s">
        <v>117</v>
      </c>
    </row>
    <row r="21" spans="3:11">
      <c r="C21" s="36">
        <f t="shared" si="2"/>
        <v>2</v>
      </c>
      <c r="D21" s="21" t="s">
        <v>87</v>
      </c>
      <c r="E21" s="18" t="s">
        <v>22</v>
      </c>
      <c r="F21" s="18" t="s">
        <v>96</v>
      </c>
      <c r="G21" s="35" t="s">
        <v>86</v>
      </c>
      <c r="H21" s="29" t="s">
        <v>86</v>
      </c>
      <c r="I21" s="33" t="s">
        <v>331</v>
      </c>
      <c r="J21" s="35"/>
      <c r="K21" s="55" t="s">
        <v>117</v>
      </c>
    </row>
    <row r="22" spans="3:11">
      <c r="C22" s="36">
        <f t="shared" si="2"/>
        <v>3</v>
      </c>
      <c r="D22" s="21" t="s">
        <v>87</v>
      </c>
      <c r="E22" s="18" t="s">
        <v>22</v>
      </c>
      <c r="F22" s="18" t="s">
        <v>97</v>
      </c>
      <c r="G22" s="33" t="s">
        <v>86</v>
      </c>
      <c r="H22" s="29" t="s">
        <v>86</v>
      </c>
      <c r="I22" s="33" t="s">
        <v>331</v>
      </c>
      <c r="J22" s="33"/>
      <c r="K22" s="55" t="s">
        <v>117</v>
      </c>
    </row>
    <row r="23" spans="3:11">
      <c r="C23" s="36">
        <f t="shared" si="2"/>
        <v>4</v>
      </c>
      <c r="D23" s="21" t="s">
        <v>87</v>
      </c>
      <c r="E23" s="18" t="s">
        <v>22</v>
      </c>
      <c r="F23" s="18" t="s">
        <v>98</v>
      </c>
      <c r="G23" s="35" t="s">
        <v>86</v>
      </c>
      <c r="H23" s="29" t="s">
        <v>86</v>
      </c>
      <c r="I23" s="33" t="s">
        <v>331</v>
      </c>
      <c r="J23" s="35"/>
      <c r="K23" s="55" t="s">
        <v>117</v>
      </c>
    </row>
    <row r="24" spans="3:11">
      <c r="C24" s="36">
        <f t="shared" si="2"/>
        <v>5</v>
      </c>
      <c r="D24" s="21" t="s">
        <v>87</v>
      </c>
      <c r="E24" s="18" t="s">
        <v>22</v>
      </c>
      <c r="F24" s="18" t="s">
        <v>71</v>
      </c>
      <c r="G24" s="33" t="s">
        <v>86</v>
      </c>
      <c r="H24" s="29" t="s">
        <v>86</v>
      </c>
      <c r="I24" s="33" t="s">
        <v>331</v>
      </c>
      <c r="J24" s="33"/>
      <c r="K24" s="55" t="s">
        <v>117</v>
      </c>
    </row>
    <row r="25" spans="3:11">
      <c r="C25" s="36">
        <f t="shared" si="2"/>
        <v>6</v>
      </c>
      <c r="D25" s="21" t="s">
        <v>87</v>
      </c>
      <c r="E25" s="18" t="s">
        <v>22</v>
      </c>
      <c r="F25" s="18" t="s">
        <v>99</v>
      </c>
      <c r="G25" s="35" t="s">
        <v>86</v>
      </c>
      <c r="H25" s="29" t="s">
        <v>86</v>
      </c>
      <c r="I25" s="33" t="s">
        <v>331</v>
      </c>
      <c r="J25" s="35"/>
      <c r="K25" s="55" t="s">
        <v>117</v>
      </c>
    </row>
    <row r="26" spans="3:11">
      <c r="C26" s="36">
        <f t="shared" si="2"/>
        <v>7</v>
      </c>
      <c r="D26" s="21" t="s">
        <v>87</v>
      </c>
      <c r="E26" s="18" t="s">
        <v>22</v>
      </c>
      <c r="F26" s="18" t="s">
        <v>100</v>
      </c>
      <c r="G26" s="33" t="s">
        <v>86</v>
      </c>
      <c r="H26" s="29" t="s">
        <v>86</v>
      </c>
      <c r="I26" s="33" t="s">
        <v>331</v>
      </c>
      <c r="J26" s="33"/>
      <c r="K26" s="55" t="s">
        <v>117</v>
      </c>
    </row>
    <row r="27" spans="3:11">
      <c r="C27" s="36">
        <f t="shared" si="2"/>
        <v>8</v>
      </c>
      <c r="D27" s="21" t="s">
        <v>87</v>
      </c>
      <c r="E27" s="18" t="s">
        <v>22</v>
      </c>
      <c r="F27" s="18" t="s">
        <v>101</v>
      </c>
      <c r="G27" s="35" t="s">
        <v>86</v>
      </c>
      <c r="H27" s="29" t="s">
        <v>86</v>
      </c>
      <c r="I27" s="33" t="s">
        <v>331</v>
      </c>
      <c r="J27" s="35"/>
      <c r="K27" s="55" t="s">
        <v>118</v>
      </c>
    </row>
    <row r="28" spans="3:11">
      <c r="C28" s="36">
        <f t="shared" si="2"/>
        <v>9</v>
      </c>
      <c r="D28" s="21" t="s">
        <v>87</v>
      </c>
      <c r="E28" s="18" t="s">
        <v>22</v>
      </c>
      <c r="F28" s="18" t="s">
        <v>102</v>
      </c>
      <c r="G28" s="33" t="s">
        <v>86</v>
      </c>
      <c r="H28" s="29" t="s">
        <v>86</v>
      </c>
      <c r="I28" s="33" t="s">
        <v>331</v>
      </c>
      <c r="J28" s="33"/>
      <c r="K28" s="55" t="s">
        <v>118</v>
      </c>
    </row>
    <row r="29" spans="3:11">
      <c r="C29" s="36">
        <f t="shared" si="2"/>
        <v>10</v>
      </c>
      <c r="D29" s="21" t="s">
        <v>87</v>
      </c>
      <c r="E29" s="18" t="s">
        <v>22</v>
      </c>
      <c r="F29" s="18" t="s">
        <v>103</v>
      </c>
      <c r="G29" s="35" t="s">
        <v>86</v>
      </c>
      <c r="H29" s="29" t="s">
        <v>86</v>
      </c>
      <c r="I29" s="33" t="s">
        <v>331</v>
      </c>
      <c r="J29" s="35"/>
      <c r="K29" s="55" t="s">
        <v>118</v>
      </c>
    </row>
    <row r="30" spans="3:11">
      <c r="C30" s="36">
        <f t="shared" si="2"/>
        <v>11</v>
      </c>
      <c r="D30" s="21" t="s">
        <v>87</v>
      </c>
      <c r="E30" s="18" t="s">
        <v>22</v>
      </c>
      <c r="F30" s="18" t="s">
        <v>104</v>
      </c>
      <c r="G30" s="33" t="s">
        <v>86</v>
      </c>
      <c r="H30" s="29" t="s">
        <v>86</v>
      </c>
      <c r="I30" s="33" t="s">
        <v>331</v>
      </c>
      <c r="J30" s="33"/>
      <c r="K30" s="55" t="s">
        <v>118</v>
      </c>
    </row>
    <row r="31" spans="3:11">
      <c r="C31" s="36">
        <f t="shared" si="2"/>
        <v>12</v>
      </c>
      <c r="D31" s="21" t="s">
        <v>87</v>
      </c>
      <c r="E31" s="18" t="s">
        <v>22</v>
      </c>
      <c r="F31" s="18" t="s">
        <v>576</v>
      </c>
      <c r="G31" s="35" t="s">
        <v>86</v>
      </c>
      <c r="H31" s="29" t="s">
        <v>86</v>
      </c>
      <c r="I31" s="33" t="s">
        <v>331</v>
      </c>
      <c r="J31" s="35"/>
      <c r="K31" s="55" t="s">
        <v>118</v>
      </c>
    </row>
    <row r="32" spans="3:11" ht="30">
      <c r="C32" s="36">
        <f t="shared" si="2"/>
        <v>13</v>
      </c>
      <c r="D32" s="21" t="s">
        <v>107</v>
      </c>
      <c r="E32" s="18" t="s">
        <v>22</v>
      </c>
      <c r="F32" s="18" t="s">
        <v>105</v>
      </c>
      <c r="G32" s="33" t="s">
        <v>86</v>
      </c>
      <c r="H32" s="29" t="s">
        <v>86</v>
      </c>
      <c r="I32" s="33" t="s">
        <v>331</v>
      </c>
      <c r="J32" s="34" t="s">
        <v>108</v>
      </c>
      <c r="K32" s="55" t="s">
        <v>367</v>
      </c>
    </row>
    <row r="33" spans="3:11" ht="30">
      <c r="C33" s="36">
        <f t="shared" si="2"/>
        <v>14</v>
      </c>
      <c r="D33" s="21" t="s">
        <v>107</v>
      </c>
      <c r="E33" s="18" t="s">
        <v>22</v>
      </c>
      <c r="F33" s="18" t="s">
        <v>106</v>
      </c>
      <c r="G33" s="35" t="s">
        <v>86</v>
      </c>
      <c r="H33" s="29" t="s">
        <v>86</v>
      </c>
      <c r="I33" s="33" t="s">
        <v>331</v>
      </c>
      <c r="J33" s="45" t="s">
        <v>109</v>
      </c>
      <c r="K33" s="55" t="s">
        <v>351</v>
      </c>
    </row>
    <row r="36" spans="3:11" ht="45">
      <c r="C36" s="36">
        <f t="shared" si="2"/>
        <v>1</v>
      </c>
      <c r="D36" s="21" t="s">
        <v>90</v>
      </c>
      <c r="E36" s="18" t="s">
        <v>22</v>
      </c>
      <c r="F36" s="21" t="s">
        <v>110</v>
      </c>
      <c r="G36" s="33" t="s">
        <v>86</v>
      </c>
      <c r="H36" s="29" t="s">
        <v>86</v>
      </c>
      <c r="I36" s="33" t="s">
        <v>331</v>
      </c>
      <c r="J36" s="34" t="s">
        <v>483</v>
      </c>
      <c r="K36" s="55" t="s">
        <v>119</v>
      </c>
    </row>
    <row r="37" spans="3:11" ht="45">
      <c r="C37" s="36">
        <f t="shared" si="2"/>
        <v>2</v>
      </c>
      <c r="D37" s="21" t="s">
        <v>90</v>
      </c>
      <c r="E37" s="18" t="s">
        <v>22</v>
      </c>
      <c r="F37" s="21" t="s">
        <v>111</v>
      </c>
      <c r="G37" s="35" t="s">
        <v>86</v>
      </c>
      <c r="H37" s="29" t="s">
        <v>86</v>
      </c>
      <c r="I37" s="33" t="s">
        <v>331</v>
      </c>
      <c r="J37" s="34" t="s">
        <v>483</v>
      </c>
      <c r="K37" s="55" t="s">
        <v>119</v>
      </c>
    </row>
    <row r="38" spans="3:11" ht="45">
      <c r="C38" s="36">
        <f t="shared" si="2"/>
        <v>3</v>
      </c>
      <c r="D38" s="21" t="s">
        <v>90</v>
      </c>
      <c r="E38" s="18" t="s">
        <v>22</v>
      </c>
      <c r="F38" s="21" t="s">
        <v>112</v>
      </c>
      <c r="G38" s="33" t="s">
        <v>86</v>
      </c>
      <c r="H38" s="29" t="s">
        <v>86</v>
      </c>
      <c r="I38" s="33" t="s">
        <v>331</v>
      </c>
      <c r="J38" s="34" t="s">
        <v>483</v>
      </c>
      <c r="K38" s="55" t="s">
        <v>119</v>
      </c>
    </row>
    <row r="39" spans="3:11" ht="45">
      <c r="C39" s="36">
        <f t="shared" si="2"/>
        <v>4</v>
      </c>
      <c r="D39" s="21" t="s">
        <v>90</v>
      </c>
      <c r="E39" s="18" t="s">
        <v>22</v>
      </c>
      <c r="F39" s="21" t="s">
        <v>113</v>
      </c>
      <c r="G39" s="35" t="s">
        <v>86</v>
      </c>
      <c r="H39" s="29" t="s">
        <v>86</v>
      </c>
      <c r="I39" s="33" t="s">
        <v>331</v>
      </c>
      <c r="J39" s="34" t="s">
        <v>483</v>
      </c>
      <c r="K39" s="55" t="s">
        <v>119</v>
      </c>
    </row>
    <row r="40" spans="3:11" ht="45">
      <c r="C40" s="36">
        <f t="shared" si="2"/>
        <v>5</v>
      </c>
      <c r="D40" s="21" t="s">
        <v>90</v>
      </c>
      <c r="E40" s="18" t="s">
        <v>22</v>
      </c>
      <c r="F40" s="21" t="s">
        <v>114</v>
      </c>
      <c r="G40" s="33" t="s">
        <v>86</v>
      </c>
      <c r="H40" s="29" t="s">
        <v>86</v>
      </c>
      <c r="I40" s="33" t="s">
        <v>331</v>
      </c>
      <c r="J40" s="34" t="s">
        <v>483</v>
      </c>
      <c r="K40" s="55" t="s">
        <v>119</v>
      </c>
    </row>
    <row r="41" spans="3:11" ht="45">
      <c r="C41" s="36">
        <f t="shared" si="2"/>
        <v>6</v>
      </c>
      <c r="D41" s="21" t="s">
        <v>90</v>
      </c>
      <c r="E41" s="18" t="s">
        <v>22</v>
      </c>
      <c r="F41" s="21" t="s">
        <v>115</v>
      </c>
      <c r="G41" s="35" t="s">
        <v>86</v>
      </c>
      <c r="H41" s="29" t="s">
        <v>86</v>
      </c>
      <c r="I41" s="33" t="s">
        <v>331</v>
      </c>
      <c r="J41" s="34" t="s">
        <v>483</v>
      </c>
      <c r="K41" s="55" t="s">
        <v>119</v>
      </c>
    </row>
    <row r="42" spans="3:11" ht="45">
      <c r="C42" s="36">
        <f t="shared" si="2"/>
        <v>7</v>
      </c>
      <c r="D42" s="21" t="s">
        <v>90</v>
      </c>
      <c r="E42" s="18" t="s">
        <v>22</v>
      </c>
      <c r="F42" s="21" t="s">
        <v>577</v>
      </c>
      <c r="G42" s="33" t="s">
        <v>86</v>
      </c>
      <c r="H42" s="29" t="s">
        <v>86</v>
      </c>
      <c r="I42" s="33" t="s">
        <v>331</v>
      </c>
      <c r="J42" s="34" t="s">
        <v>483</v>
      </c>
      <c r="K42" s="55" t="s">
        <v>119</v>
      </c>
    </row>
  </sheetData>
  <hyperlinks>
    <hyperlink ref="K10" r:id="rId1" tooltip="https://www.dane.gov.co/index.php/comunicados-y-boletines/indice-de-precios-y-costos/ipc" xr:uid="{00000000-0004-0000-0200-000000000000}"/>
  </hyperlinks>
  <pageMargins left="0.7" right="0.7" top="0.75" bottom="0.75" header="0.3" footer="0.3"/>
  <pageSetup paperSize="9" orientation="portrait"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1:K87"/>
  <sheetViews>
    <sheetView showGridLines="0" workbookViewId="0">
      <selection activeCell="F9" sqref="F9"/>
    </sheetView>
  </sheetViews>
  <sheetFormatPr baseColWidth="10" defaultColWidth="8.85546875" defaultRowHeight="15"/>
  <cols>
    <col min="1" max="2" width="5" customWidth="1"/>
    <col min="3" max="3" width="17" customWidth="1"/>
    <col min="4" max="4" width="41.140625" customWidth="1"/>
    <col min="5" max="5" width="39.85546875" customWidth="1"/>
    <col min="6" max="6" width="48.7109375" customWidth="1"/>
    <col min="7" max="7" width="16.85546875" customWidth="1"/>
    <col min="8" max="8" width="27.7109375" customWidth="1"/>
    <col min="9" max="9" width="16.85546875" customWidth="1"/>
    <col min="10" max="11" width="40.28515625" customWidth="1"/>
  </cols>
  <sheetData>
    <row r="1" spans="3:11" ht="15.6" customHeight="1">
      <c r="C1" s="1" t="s">
        <v>6</v>
      </c>
      <c r="D1" s="2" t="s">
        <v>485</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SUM(tbRequerimientos23456710912[Campo Calculado])</f>
        <v>0</v>
      </c>
      <c r="H4" s="4"/>
      <c r="I4" s="4"/>
      <c r="J4" s="4"/>
      <c r="K4" s="4"/>
    </row>
    <row r="5" spans="3:11" ht="16.149999999999999" customHeight="1">
      <c r="C5" s="5" t="s">
        <v>4</v>
      </c>
      <c r="D5" s="5" t="s">
        <v>8</v>
      </c>
      <c r="E5" s="5" t="s">
        <v>15</v>
      </c>
      <c r="F5" s="5" t="s">
        <v>9</v>
      </c>
      <c r="G5" s="5" t="s">
        <v>92</v>
      </c>
      <c r="H5" s="5" t="s">
        <v>10</v>
      </c>
      <c r="I5" s="5" t="s">
        <v>11</v>
      </c>
      <c r="J5" s="5" t="s">
        <v>12</v>
      </c>
      <c r="K5" s="5" t="s">
        <v>589</v>
      </c>
    </row>
    <row r="6" spans="3:11" ht="30">
      <c r="C6" s="6">
        <f>IF(ROW(C5)=5,1,C5+1)</f>
        <v>1</v>
      </c>
      <c r="D6" s="6" t="s">
        <v>447</v>
      </c>
      <c r="E6" s="7" t="s">
        <v>448</v>
      </c>
      <c r="F6" s="104" t="s">
        <v>386</v>
      </c>
      <c r="G6" s="6" t="s">
        <v>86</v>
      </c>
      <c r="H6" s="6"/>
      <c r="I6" s="6" t="s">
        <v>199</v>
      </c>
      <c r="J6" s="58" t="s">
        <v>462</v>
      </c>
      <c r="K6" s="17"/>
    </row>
    <row r="7" spans="3:11" ht="30">
      <c r="C7" s="6">
        <f t="shared" ref="C7:C32" si="0">IF(ROW(C6)=5,1,C6+1)</f>
        <v>2</v>
      </c>
      <c r="D7" s="6" t="s">
        <v>447</v>
      </c>
      <c r="E7" s="7" t="s">
        <v>448</v>
      </c>
      <c r="F7" s="104" t="s">
        <v>387</v>
      </c>
      <c r="G7" s="6" t="s">
        <v>86</v>
      </c>
      <c r="H7" s="6"/>
      <c r="I7" s="6" t="s">
        <v>199</v>
      </c>
      <c r="J7" s="58" t="s">
        <v>464</v>
      </c>
      <c r="K7" s="17"/>
    </row>
    <row r="8" spans="3:11">
      <c r="C8" s="6">
        <f t="shared" si="0"/>
        <v>3</v>
      </c>
      <c r="D8" s="6" t="s">
        <v>447</v>
      </c>
      <c r="E8" s="7" t="s">
        <v>448</v>
      </c>
      <c r="F8" s="104" t="s">
        <v>388</v>
      </c>
      <c r="G8" s="6" t="s">
        <v>86</v>
      </c>
      <c r="H8" s="6"/>
      <c r="I8" s="6" t="s">
        <v>199</v>
      </c>
      <c r="J8" t="s">
        <v>449</v>
      </c>
    </row>
    <row r="9" spans="3:11">
      <c r="C9" s="6">
        <f t="shared" si="0"/>
        <v>4</v>
      </c>
      <c r="D9" s="6" t="s">
        <v>447</v>
      </c>
      <c r="E9" s="7" t="s">
        <v>448</v>
      </c>
      <c r="F9" s="104" t="s">
        <v>389</v>
      </c>
      <c r="G9" s="6" t="s">
        <v>86</v>
      </c>
      <c r="H9" s="6"/>
      <c r="I9" s="6" t="s">
        <v>199</v>
      </c>
      <c r="J9" t="s">
        <v>450</v>
      </c>
    </row>
    <row r="10" spans="3:11" ht="30">
      <c r="C10" s="6">
        <f t="shared" si="0"/>
        <v>5</v>
      </c>
      <c r="D10" s="6" t="s">
        <v>447</v>
      </c>
      <c r="E10" s="7" t="s">
        <v>448</v>
      </c>
      <c r="F10" s="104" t="s">
        <v>390</v>
      </c>
      <c r="G10" s="6" t="s">
        <v>86</v>
      </c>
      <c r="H10" s="6"/>
      <c r="I10" s="6" t="s">
        <v>199</v>
      </c>
      <c r="J10" s="58" t="s">
        <v>463</v>
      </c>
      <c r="K10" s="17"/>
    </row>
    <row r="11" spans="3:11">
      <c r="C11" s="6">
        <f t="shared" si="0"/>
        <v>6</v>
      </c>
      <c r="D11" s="6" t="s">
        <v>447</v>
      </c>
      <c r="E11" s="7" t="s">
        <v>448</v>
      </c>
      <c r="F11" s="104" t="s">
        <v>391</v>
      </c>
      <c r="G11" s="6" t="s">
        <v>86</v>
      </c>
      <c r="H11" s="6"/>
      <c r="I11" s="6" t="s">
        <v>199</v>
      </c>
      <c r="J11" s="6" t="s">
        <v>451</v>
      </c>
      <c r="K11" s="6"/>
    </row>
    <row r="12" spans="3:11">
      <c r="C12" s="6">
        <f t="shared" si="0"/>
        <v>7</v>
      </c>
      <c r="D12" s="6" t="s">
        <v>447</v>
      </c>
      <c r="E12" s="7" t="s">
        <v>448</v>
      </c>
      <c r="F12" s="104" t="s">
        <v>392</v>
      </c>
      <c r="G12" s="6" t="s">
        <v>86</v>
      </c>
      <c r="H12" s="6"/>
      <c r="I12" s="6" t="s">
        <v>199</v>
      </c>
      <c r="J12" t="s">
        <v>452</v>
      </c>
    </row>
    <row r="13" spans="3:11" ht="30">
      <c r="C13" s="6">
        <f t="shared" si="0"/>
        <v>8</v>
      </c>
      <c r="D13" s="6" t="s">
        <v>447</v>
      </c>
      <c r="E13" s="7" t="s">
        <v>448</v>
      </c>
      <c r="F13" s="104" t="s">
        <v>393</v>
      </c>
      <c r="G13" s="6" t="s">
        <v>86</v>
      </c>
      <c r="H13" s="6"/>
      <c r="I13" s="6" t="s">
        <v>199</v>
      </c>
      <c r="J13" s="17" t="s">
        <v>754</v>
      </c>
    </row>
    <row r="14" spans="3:11">
      <c r="C14" s="6">
        <f t="shared" si="0"/>
        <v>9</v>
      </c>
      <c r="D14" s="6" t="s">
        <v>447</v>
      </c>
      <c r="E14" s="7" t="s">
        <v>448</v>
      </c>
      <c r="F14" s="104" t="s">
        <v>394</v>
      </c>
      <c r="G14" s="6" t="s">
        <v>86</v>
      </c>
      <c r="H14" s="6"/>
      <c r="I14" s="6" t="s">
        <v>199</v>
      </c>
      <c r="J14" s="6" t="s">
        <v>451</v>
      </c>
      <c r="K14" s="6"/>
    </row>
    <row r="15" spans="3:11">
      <c r="C15" s="6">
        <f t="shared" si="0"/>
        <v>10</v>
      </c>
      <c r="D15" s="6" t="s">
        <v>447</v>
      </c>
      <c r="E15" s="7" t="s">
        <v>448</v>
      </c>
      <c r="F15" s="104" t="s">
        <v>395</v>
      </c>
      <c r="G15" s="6" t="s">
        <v>86</v>
      </c>
      <c r="H15" s="6"/>
      <c r="I15" s="6" t="s">
        <v>199</v>
      </c>
      <c r="J15" t="s">
        <v>453</v>
      </c>
    </row>
    <row r="16" spans="3:11">
      <c r="C16" s="6">
        <f t="shared" si="0"/>
        <v>11</v>
      </c>
      <c r="D16" s="6" t="s">
        <v>447</v>
      </c>
      <c r="E16" s="7" t="s">
        <v>448</v>
      </c>
      <c r="F16" s="104" t="s">
        <v>396</v>
      </c>
      <c r="G16" s="6" t="s">
        <v>86</v>
      </c>
      <c r="H16" s="6"/>
      <c r="I16" s="6" t="s">
        <v>199</v>
      </c>
      <c r="J16" t="s">
        <v>454</v>
      </c>
    </row>
    <row r="17" spans="3:11" ht="45">
      <c r="C17" s="6">
        <f t="shared" si="0"/>
        <v>12</v>
      </c>
      <c r="D17" s="6" t="s">
        <v>447</v>
      </c>
      <c r="E17" s="7" t="s">
        <v>448</v>
      </c>
      <c r="F17" s="104" t="s">
        <v>397</v>
      </c>
      <c r="G17" s="6" t="s">
        <v>86</v>
      </c>
      <c r="H17" s="6"/>
      <c r="I17" s="6" t="s">
        <v>199</v>
      </c>
      <c r="J17" s="17" t="s">
        <v>465</v>
      </c>
      <c r="K17" s="17" t="s">
        <v>590</v>
      </c>
    </row>
    <row r="18" spans="3:11">
      <c r="C18" s="6">
        <f t="shared" si="0"/>
        <v>13</v>
      </c>
      <c r="D18" s="6" t="s">
        <v>447</v>
      </c>
      <c r="E18" s="7" t="s">
        <v>448</v>
      </c>
      <c r="F18" s="104" t="s">
        <v>398</v>
      </c>
      <c r="G18" s="6" t="s">
        <v>86</v>
      </c>
      <c r="H18" s="6"/>
      <c r="I18" s="6" t="s">
        <v>199</v>
      </c>
      <c r="J18" t="s">
        <v>455</v>
      </c>
    </row>
    <row r="19" spans="3:11">
      <c r="C19" s="6">
        <f t="shared" si="0"/>
        <v>14</v>
      </c>
      <c r="D19" s="6" t="s">
        <v>447</v>
      </c>
      <c r="E19" s="7" t="s">
        <v>448</v>
      </c>
      <c r="F19" s="104" t="s">
        <v>399</v>
      </c>
      <c r="G19" s="6" t="s">
        <v>86</v>
      </c>
      <c r="H19" s="6"/>
      <c r="I19" s="6" t="s">
        <v>199</v>
      </c>
      <c r="J19" t="s">
        <v>456</v>
      </c>
    </row>
    <row r="20" spans="3:11">
      <c r="C20" s="6">
        <f t="shared" si="0"/>
        <v>15</v>
      </c>
      <c r="D20" s="6" t="s">
        <v>447</v>
      </c>
      <c r="E20" s="7" t="s">
        <v>448</v>
      </c>
      <c r="F20" s="104" t="s">
        <v>400</v>
      </c>
      <c r="G20" s="6" t="s">
        <v>86</v>
      </c>
      <c r="H20" s="6"/>
      <c r="I20" s="6" t="s">
        <v>199</v>
      </c>
      <c r="J20" t="s">
        <v>482</v>
      </c>
    </row>
    <row r="21" spans="3:11">
      <c r="C21" s="6">
        <f t="shared" si="0"/>
        <v>16</v>
      </c>
      <c r="D21" s="6" t="s">
        <v>447</v>
      </c>
      <c r="E21" s="7" t="s">
        <v>448</v>
      </c>
      <c r="F21" s="104" t="s">
        <v>401</v>
      </c>
      <c r="G21" s="6" t="s">
        <v>86</v>
      </c>
      <c r="H21" s="6"/>
      <c r="I21" s="6" t="s">
        <v>199</v>
      </c>
      <c r="J21" t="s">
        <v>457</v>
      </c>
    </row>
    <row r="22" spans="3:11">
      <c r="C22" s="6">
        <f t="shared" si="0"/>
        <v>17</v>
      </c>
      <c r="D22" s="6" t="s">
        <v>447</v>
      </c>
      <c r="E22" s="7" t="s">
        <v>448</v>
      </c>
      <c r="F22" s="104" t="s">
        <v>402</v>
      </c>
      <c r="G22" s="6" t="s">
        <v>86</v>
      </c>
      <c r="H22" s="6"/>
      <c r="I22" s="6" t="s">
        <v>199</v>
      </c>
      <c r="J22" t="s">
        <v>458</v>
      </c>
    </row>
    <row r="23" spans="3:11">
      <c r="C23" s="6">
        <f t="shared" si="0"/>
        <v>18</v>
      </c>
      <c r="D23" s="6" t="s">
        <v>447</v>
      </c>
      <c r="E23" s="7" t="s">
        <v>448</v>
      </c>
      <c r="F23" s="104" t="s">
        <v>403</v>
      </c>
      <c r="G23" s="6" t="s">
        <v>86</v>
      </c>
      <c r="H23" s="6"/>
      <c r="I23" s="6" t="s">
        <v>199</v>
      </c>
      <c r="J23" t="s">
        <v>471</v>
      </c>
    </row>
    <row r="24" spans="3:11">
      <c r="C24" s="6">
        <f t="shared" si="0"/>
        <v>19</v>
      </c>
      <c r="D24" s="6" t="s">
        <v>447</v>
      </c>
      <c r="E24" s="7" t="s">
        <v>448</v>
      </c>
      <c r="F24" s="104" t="s">
        <v>404</v>
      </c>
      <c r="G24" s="6" t="s">
        <v>86</v>
      </c>
      <c r="H24" s="6"/>
      <c r="I24" s="6" t="s">
        <v>199</v>
      </c>
      <c r="J24" t="s">
        <v>472</v>
      </c>
    </row>
    <row r="25" spans="3:11">
      <c r="C25" s="6">
        <f t="shared" si="0"/>
        <v>20</v>
      </c>
      <c r="D25" s="6" t="s">
        <v>447</v>
      </c>
      <c r="E25" s="7" t="s">
        <v>448</v>
      </c>
      <c r="F25" s="104" t="s">
        <v>405</v>
      </c>
      <c r="G25" s="6" t="s">
        <v>86</v>
      </c>
      <c r="H25" s="6"/>
      <c r="I25" s="6" t="s">
        <v>199</v>
      </c>
      <c r="J25" t="s">
        <v>459</v>
      </c>
    </row>
    <row r="26" spans="3:11" ht="45">
      <c r="C26" s="6">
        <f t="shared" si="0"/>
        <v>21</v>
      </c>
      <c r="D26" s="6" t="s">
        <v>447</v>
      </c>
      <c r="E26" s="7" t="s">
        <v>448</v>
      </c>
      <c r="F26" s="104" t="s">
        <v>406</v>
      </c>
      <c r="G26" s="6" t="s">
        <v>86</v>
      </c>
      <c r="H26" s="6"/>
      <c r="I26" s="6" t="s">
        <v>199</v>
      </c>
      <c r="J26" s="17" t="s">
        <v>755</v>
      </c>
      <c r="K26" s="17"/>
    </row>
    <row r="27" spans="3:11">
      <c r="C27" s="6">
        <f t="shared" si="0"/>
        <v>22</v>
      </c>
      <c r="D27" s="6" t="s">
        <v>447</v>
      </c>
      <c r="E27" s="7" t="s">
        <v>448</v>
      </c>
      <c r="F27" s="104" t="s">
        <v>407</v>
      </c>
      <c r="G27" s="6" t="s">
        <v>86</v>
      </c>
      <c r="H27" s="6"/>
      <c r="I27" s="6" t="s">
        <v>199</v>
      </c>
      <c r="J27" t="s">
        <v>460</v>
      </c>
    </row>
    <row r="28" spans="3:11">
      <c r="C28" s="6">
        <f t="shared" si="0"/>
        <v>23</v>
      </c>
      <c r="D28" s="6" t="s">
        <v>447</v>
      </c>
      <c r="E28" s="7" t="s">
        <v>448</v>
      </c>
      <c r="F28" s="104" t="s">
        <v>408</v>
      </c>
      <c r="G28" s="6" t="s">
        <v>86</v>
      </c>
      <c r="H28" s="6"/>
      <c r="I28" s="6" t="s">
        <v>199</v>
      </c>
      <c r="J28" t="s">
        <v>460</v>
      </c>
    </row>
    <row r="29" spans="3:11">
      <c r="C29" s="6">
        <f t="shared" si="0"/>
        <v>24</v>
      </c>
      <c r="D29" s="6" t="s">
        <v>447</v>
      </c>
      <c r="E29" s="7" t="s">
        <v>448</v>
      </c>
      <c r="F29" s="104" t="s">
        <v>409</v>
      </c>
      <c r="G29" s="6" t="s">
        <v>86</v>
      </c>
      <c r="H29" s="6"/>
      <c r="I29" s="6" t="s">
        <v>199</v>
      </c>
      <c r="J29" s="66" t="s">
        <v>473</v>
      </c>
      <c r="K29" s="66"/>
    </row>
    <row r="30" spans="3:11">
      <c r="C30" s="6">
        <f t="shared" si="0"/>
        <v>25</v>
      </c>
      <c r="D30" s="6" t="s">
        <v>447</v>
      </c>
      <c r="E30" s="7" t="s">
        <v>448</v>
      </c>
      <c r="F30" s="104" t="s">
        <v>410</v>
      </c>
      <c r="G30" s="6" t="s">
        <v>86</v>
      </c>
      <c r="H30" s="6"/>
      <c r="I30" s="6" t="s">
        <v>199</v>
      </c>
      <c r="J30" t="s">
        <v>466</v>
      </c>
    </row>
    <row r="31" spans="3:11">
      <c r="C31" s="6">
        <f t="shared" si="0"/>
        <v>26</v>
      </c>
      <c r="D31" s="6" t="s">
        <v>447</v>
      </c>
      <c r="E31" s="7" t="s">
        <v>448</v>
      </c>
      <c r="F31" s="104" t="s">
        <v>411</v>
      </c>
      <c r="G31" s="6" t="s">
        <v>86</v>
      </c>
      <c r="H31" s="6"/>
      <c r="I31" s="6" t="s">
        <v>199</v>
      </c>
      <c r="J31" t="s">
        <v>466</v>
      </c>
    </row>
    <row r="32" spans="3:11">
      <c r="C32" s="6">
        <f t="shared" si="0"/>
        <v>27</v>
      </c>
      <c r="D32" s="6" t="s">
        <v>447</v>
      </c>
      <c r="E32" s="7" t="s">
        <v>448</v>
      </c>
      <c r="F32" s="104" t="s">
        <v>412</v>
      </c>
      <c r="G32" s="6" t="s">
        <v>86</v>
      </c>
      <c r="H32" s="6"/>
      <c r="I32" s="6" t="s">
        <v>199</v>
      </c>
      <c r="J32" s="66" t="s">
        <v>474</v>
      </c>
      <c r="K32" s="66"/>
    </row>
    <row r="33" spans="3:11">
      <c r="C33" s="6">
        <f t="shared" ref="C33:C64" si="1">IF(ROW(C32)=5,1,C32+1)</f>
        <v>28</v>
      </c>
      <c r="D33" s="6" t="s">
        <v>447</v>
      </c>
      <c r="E33" s="7" t="s">
        <v>448</v>
      </c>
      <c r="F33" s="104" t="s">
        <v>413</v>
      </c>
      <c r="G33" s="6" t="s">
        <v>86</v>
      </c>
      <c r="H33" s="6"/>
      <c r="I33" s="6" t="s">
        <v>199</v>
      </c>
      <c r="J33" s="6" t="s">
        <v>461</v>
      </c>
      <c r="K33" s="6"/>
    </row>
    <row r="34" spans="3:11">
      <c r="C34" s="6">
        <f t="shared" si="1"/>
        <v>29</v>
      </c>
      <c r="D34" s="6" t="s">
        <v>447</v>
      </c>
      <c r="E34" s="7" t="s">
        <v>448</v>
      </c>
      <c r="F34" s="104" t="s">
        <v>414</v>
      </c>
      <c r="G34" s="6" t="s">
        <v>86</v>
      </c>
      <c r="H34" s="6"/>
      <c r="I34" s="6" t="s">
        <v>199</v>
      </c>
      <c r="J34" s="66" t="s">
        <v>475</v>
      </c>
      <c r="K34" s="66"/>
    </row>
    <row r="35" spans="3:11">
      <c r="C35" s="6">
        <f t="shared" si="1"/>
        <v>30</v>
      </c>
      <c r="D35" s="6" t="s">
        <v>447</v>
      </c>
      <c r="E35" s="7" t="s">
        <v>448</v>
      </c>
      <c r="F35" s="104" t="s">
        <v>415</v>
      </c>
      <c r="G35" s="6" t="s">
        <v>86</v>
      </c>
      <c r="H35" s="6"/>
      <c r="I35" s="6" t="s">
        <v>199</v>
      </c>
      <c r="J35" s="69" t="s">
        <v>484</v>
      </c>
    </row>
    <row r="36" spans="3:11">
      <c r="C36" s="6">
        <f t="shared" si="1"/>
        <v>31</v>
      </c>
      <c r="D36" s="6" t="s">
        <v>447</v>
      </c>
      <c r="E36" s="7" t="s">
        <v>448</v>
      </c>
      <c r="F36" s="104" t="s">
        <v>416</v>
      </c>
      <c r="G36" s="6" t="s">
        <v>86</v>
      </c>
      <c r="H36" s="6"/>
      <c r="I36" s="6" t="s">
        <v>199</v>
      </c>
      <c r="J36" s="70" t="s">
        <v>476</v>
      </c>
      <c r="K36" s="70"/>
    </row>
    <row r="37" spans="3:11" ht="135">
      <c r="C37" s="6">
        <f t="shared" si="1"/>
        <v>32</v>
      </c>
      <c r="D37" s="6" t="s">
        <v>447</v>
      </c>
      <c r="E37" s="7" t="s">
        <v>448</v>
      </c>
      <c r="F37" s="104" t="s">
        <v>417</v>
      </c>
      <c r="G37" s="6" t="s">
        <v>86</v>
      </c>
      <c r="H37" s="6"/>
      <c r="I37" s="6" t="s">
        <v>199</v>
      </c>
      <c r="J37" s="10" t="s">
        <v>467</v>
      </c>
      <c r="K37" s="10" t="s">
        <v>598</v>
      </c>
    </row>
    <row r="38" spans="3:11">
      <c r="C38" s="6">
        <f t="shared" si="1"/>
        <v>33</v>
      </c>
      <c r="D38" s="6" t="s">
        <v>447</v>
      </c>
      <c r="E38" s="7" t="s">
        <v>448</v>
      </c>
      <c r="F38" s="104" t="s">
        <v>418</v>
      </c>
      <c r="G38" s="6" t="s">
        <v>86</v>
      </c>
      <c r="H38" s="6"/>
      <c r="I38" s="6" t="s">
        <v>199</v>
      </c>
      <c r="J38" s="67" t="s">
        <v>477</v>
      </c>
      <c r="K38" s="66"/>
    </row>
    <row r="39" spans="3:11" ht="135">
      <c r="C39" s="6">
        <f t="shared" si="1"/>
        <v>34</v>
      </c>
      <c r="D39" s="6" t="s">
        <v>447</v>
      </c>
      <c r="E39" s="7" t="s">
        <v>448</v>
      </c>
      <c r="F39" s="104" t="s">
        <v>419</v>
      </c>
      <c r="G39" s="6" t="s">
        <v>86</v>
      </c>
      <c r="H39" s="6"/>
      <c r="I39" s="6" t="s">
        <v>199</v>
      </c>
      <c r="J39" s="10" t="s">
        <v>467</v>
      </c>
      <c r="K39" s="10" t="s">
        <v>598</v>
      </c>
    </row>
    <row r="40" spans="3:11" ht="135">
      <c r="C40" s="6">
        <f t="shared" si="1"/>
        <v>35</v>
      </c>
      <c r="D40" s="6" t="s">
        <v>447</v>
      </c>
      <c r="E40" s="7" t="s">
        <v>448</v>
      </c>
      <c r="F40" s="104" t="s">
        <v>420</v>
      </c>
      <c r="G40" s="6" t="s">
        <v>86</v>
      </c>
      <c r="H40" s="6"/>
      <c r="I40" s="6" t="s">
        <v>199</v>
      </c>
      <c r="J40" s="10" t="s">
        <v>467</v>
      </c>
      <c r="K40" s="10" t="s">
        <v>598</v>
      </c>
    </row>
    <row r="41" spans="3:11">
      <c r="C41" s="6">
        <f t="shared" si="1"/>
        <v>36</v>
      </c>
      <c r="D41" s="6" t="s">
        <v>447</v>
      </c>
      <c r="E41" s="7" t="s">
        <v>448</v>
      </c>
      <c r="F41" s="104" t="s">
        <v>421</v>
      </c>
      <c r="G41" s="6" t="s">
        <v>86</v>
      </c>
      <c r="H41" s="6"/>
      <c r="I41" s="6" t="s">
        <v>199</v>
      </c>
      <c r="J41" s="6" t="s">
        <v>468</v>
      </c>
      <c r="K41" s="6"/>
    </row>
    <row r="42" spans="3:11">
      <c r="C42" s="6">
        <f t="shared" si="1"/>
        <v>37</v>
      </c>
      <c r="D42" s="6" t="s">
        <v>447</v>
      </c>
      <c r="E42" s="7" t="s">
        <v>448</v>
      </c>
      <c r="F42" s="104" t="s">
        <v>422</v>
      </c>
      <c r="G42" s="6" t="s">
        <v>86</v>
      </c>
      <c r="H42" s="6"/>
      <c r="I42" s="6" t="s">
        <v>199</v>
      </c>
      <c r="J42" s="6" t="s">
        <v>466</v>
      </c>
      <c r="K42" s="6"/>
    </row>
    <row r="43" spans="3:11">
      <c r="C43" s="6">
        <f t="shared" si="1"/>
        <v>38</v>
      </c>
      <c r="D43" s="6" t="s">
        <v>447</v>
      </c>
      <c r="E43" s="7" t="s">
        <v>448</v>
      </c>
      <c r="F43" s="104" t="s">
        <v>423</v>
      </c>
      <c r="G43" s="6" t="s">
        <v>86</v>
      </c>
      <c r="H43" s="6"/>
      <c r="I43" s="6" t="s">
        <v>199</v>
      </c>
      <c r="J43" s="6" t="s">
        <v>461</v>
      </c>
      <c r="K43" s="6"/>
    </row>
    <row r="44" spans="3:11">
      <c r="C44" s="6">
        <f t="shared" si="1"/>
        <v>39</v>
      </c>
      <c r="D44" s="6" t="s">
        <v>447</v>
      </c>
      <c r="E44" s="7" t="s">
        <v>448</v>
      </c>
      <c r="F44" s="104" t="s">
        <v>424</v>
      </c>
      <c r="G44" s="6" t="s">
        <v>86</v>
      </c>
      <c r="H44" s="6"/>
      <c r="I44" s="6" t="s">
        <v>199</v>
      </c>
      <c r="J44" s="66" t="s">
        <v>455</v>
      </c>
      <c r="K44" s="66"/>
    </row>
    <row r="45" spans="3:11">
      <c r="C45" s="6">
        <f t="shared" si="1"/>
        <v>40</v>
      </c>
      <c r="D45" s="6" t="s">
        <v>447</v>
      </c>
      <c r="E45" s="7" t="s">
        <v>448</v>
      </c>
      <c r="F45" s="104" t="s">
        <v>425</v>
      </c>
      <c r="G45" s="6" t="s">
        <v>86</v>
      </c>
      <c r="H45" s="6"/>
      <c r="I45" s="6" t="s">
        <v>199</v>
      </c>
      <c r="J45" s="66" t="s">
        <v>478</v>
      </c>
      <c r="K45" s="66"/>
    </row>
    <row r="46" spans="3:11">
      <c r="C46" s="6">
        <f t="shared" si="1"/>
        <v>41</v>
      </c>
      <c r="D46" s="6" t="s">
        <v>447</v>
      </c>
      <c r="E46" s="7" t="s">
        <v>448</v>
      </c>
      <c r="F46" s="104" t="s">
        <v>426</v>
      </c>
      <c r="G46" s="6" t="s">
        <v>86</v>
      </c>
      <c r="H46" s="6"/>
      <c r="I46" s="6" t="s">
        <v>199</v>
      </c>
      <c r="J46" s="6" t="s">
        <v>461</v>
      </c>
      <c r="K46" s="6"/>
    </row>
    <row r="47" spans="3:11">
      <c r="C47" s="6">
        <f t="shared" si="1"/>
        <v>42</v>
      </c>
      <c r="D47" s="6" t="s">
        <v>447</v>
      </c>
      <c r="E47" s="7" t="s">
        <v>448</v>
      </c>
      <c r="F47" s="104" t="s">
        <v>427</v>
      </c>
      <c r="G47" s="6" t="s">
        <v>86</v>
      </c>
      <c r="H47" s="6"/>
      <c r="I47" s="6" t="s">
        <v>199</v>
      </c>
      <c r="J47" s="6" t="s">
        <v>461</v>
      </c>
      <c r="K47" s="6"/>
    </row>
    <row r="48" spans="3:11">
      <c r="C48" s="6">
        <f t="shared" si="1"/>
        <v>43</v>
      </c>
      <c r="D48" s="6" t="s">
        <v>447</v>
      </c>
      <c r="E48" s="7" t="s">
        <v>448</v>
      </c>
      <c r="F48" s="104" t="s">
        <v>428</v>
      </c>
      <c r="G48" s="6" t="s">
        <v>86</v>
      </c>
      <c r="H48" s="6"/>
      <c r="I48" s="6" t="s">
        <v>199</v>
      </c>
      <c r="J48" s="6" t="s">
        <v>461</v>
      </c>
      <c r="K48" s="6"/>
    </row>
    <row r="49" spans="3:11">
      <c r="C49" s="6">
        <f t="shared" si="1"/>
        <v>44</v>
      </c>
      <c r="D49" s="6" t="s">
        <v>447</v>
      </c>
      <c r="E49" s="7" t="s">
        <v>448</v>
      </c>
      <c r="F49" s="104" t="s">
        <v>429</v>
      </c>
      <c r="G49" s="6" t="s">
        <v>86</v>
      </c>
      <c r="H49" s="6"/>
      <c r="I49" s="6" t="s">
        <v>199</v>
      </c>
      <c r="J49" s="6" t="s">
        <v>461</v>
      </c>
      <c r="K49" s="6"/>
    </row>
    <row r="50" spans="3:11">
      <c r="C50" s="6">
        <f t="shared" si="1"/>
        <v>45</v>
      </c>
      <c r="D50" s="6" t="s">
        <v>447</v>
      </c>
      <c r="E50" s="7" t="s">
        <v>448</v>
      </c>
      <c r="F50" s="104" t="s">
        <v>429</v>
      </c>
      <c r="G50" s="6" t="s">
        <v>86</v>
      </c>
      <c r="H50" s="6"/>
      <c r="I50" s="6" t="s">
        <v>199</v>
      </c>
      <c r="J50" s="6" t="s">
        <v>461</v>
      </c>
      <c r="K50" s="6"/>
    </row>
    <row r="51" spans="3:11">
      <c r="C51" s="6">
        <f t="shared" si="1"/>
        <v>46</v>
      </c>
      <c r="D51" s="6" t="s">
        <v>447</v>
      </c>
      <c r="E51" s="7" t="s">
        <v>448</v>
      </c>
      <c r="F51" s="104" t="s">
        <v>430</v>
      </c>
      <c r="G51" s="6" t="s">
        <v>86</v>
      </c>
      <c r="H51" s="6"/>
      <c r="I51" s="6" t="s">
        <v>199</v>
      </c>
      <c r="J51" s="6"/>
      <c r="K51" s="6"/>
    </row>
    <row r="52" spans="3:11">
      <c r="C52" s="6">
        <f t="shared" si="1"/>
        <v>47</v>
      </c>
      <c r="D52" s="6" t="s">
        <v>447</v>
      </c>
      <c r="E52" s="7" t="s">
        <v>448</v>
      </c>
      <c r="F52" s="104" t="s">
        <v>431</v>
      </c>
      <c r="G52" s="6" t="s">
        <v>86</v>
      </c>
      <c r="H52" s="6"/>
      <c r="I52" s="6" t="s">
        <v>199</v>
      </c>
      <c r="J52" s="67" t="s">
        <v>479</v>
      </c>
      <c r="K52" s="66"/>
    </row>
    <row r="53" spans="3:11">
      <c r="C53" s="6">
        <f t="shared" si="1"/>
        <v>48</v>
      </c>
      <c r="D53" s="6" t="s">
        <v>447</v>
      </c>
      <c r="E53" s="7" t="s">
        <v>448</v>
      </c>
      <c r="F53" s="104" t="s">
        <v>395</v>
      </c>
      <c r="G53" s="6" t="s">
        <v>86</v>
      </c>
      <c r="H53" s="6"/>
      <c r="I53" s="6" t="s">
        <v>199</v>
      </c>
      <c r="J53" s="67" t="s">
        <v>453</v>
      </c>
      <c r="K53" s="66"/>
    </row>
    <row r="54" spans="3:11">
      <c r="C54" s="6">
        <f t="shared" si="1"/>
        <v>49</v>
      </c>
      <c r="D54" s="6" t="s">
        <v>447</v>
      </c>
      <c r="E54" s="7" t="s">
        <v>448</v>
      </c>
      <c r="F54" s="104" t="s">
        <v>432</v>
      </c>
      <c r="G54" s="6" t="s">
        <v>86</v>
      </c>
      <c r="H54" s="6"/>
      <c r="I54" s="6" t="s">
        <v>199</v>
      </c>
      <c r="J54" s="6" t="s">
        <v>461</v>
      </c>
      <c r="K54" s="6"/>
    </row>
    <row r="55" spans="3:11">
      <c r="C55" s="6">
        <f t="shared" si="1"/>
        <v>50</v>
      </c>
      <c r="D55" s="6" t="s">
        <v>447</v>
      </c>
      <c r="E55" s="7" t="s">
        <v>448</v>
      </c>
      <c r="F55" s="104" t="s">
        <v>433</v>
      </c>
      <c r="G55" s="6" t="s">
        <v>86</v>
      </c>
      <c r="H55" s="6"/>
      <c r="I55" s="6" t="s">
        <v>199</v>
      </c>
      <c r="J55" s="6" t="s">
        <v>461</v>
      </c>
      <c r="K55" s="6"/>
    </row>
    <row r="56" spans="3:11">
      <c r="C56" s="6">
        <f t="shared" si="1"/>
        <v>51</v>
      </c>
      <c r="D56" s="6" t="s">
        <v>447</v>
      </c>
      <c r="E56" s="7" t="s">
        <v>448</v>
      </c>
      <c r="F56" s="104" t="s">
        <v>434</v>
      </c>
      <c r="G56" s="6" t="s">
        <v>86</v>
      </c>
      <c r="H56" s="6"/>
      <c r="I56" s="6" t="s">
        <v>199</v>
      </c>
      <c r="J56" s="6" t="s">
        <v>461</v>
      </c>
      <c r="K56" s="6"/>
    </row>
    <row r="57" spans="3:11" ht="135">
      <c r="C57" s="6">
        <f t="shared" si="1"/>
        <v>52</v>
      </c>
      <c r="D57" s="6" t="s">
        <v>447</v>
      </c>
      <c r="E57" s="7" t="s">
        <v>448</v>
      </c>
      <c r="F57" s="104" t="s">
        <v>435</v>
      </c>
      <c r="G57" s="6" t="s">
        <v>86</v>
      </c>
      <c r="H57" s="6"/>
      <c r="I57" s="6" t="s">
        <v>199</v>
      </c>
      <c r="J57" s="10" t="s">
        <v>467</v>
      </c>
      <c r="K57" s="10" t="s">
        <v>598</v>
      </c>
    </row>
    <row r="58" spans="3:11">
      <c r="C58" s="6">
        <f t="shared" si="1"/>
        <v>53</v>
      </c>
      <c r="D58" s="6" t="s">
        <v>447</v>
      </c>
      <c r="E58" s="7" t="s">
        <v>448</v>
      </c>
      <c r="F58" s="104" t="s">
        <v>436</v>
      </c>
      <c r="G58" s="6" t="s">
        <v>86</v>
      </c>
      <c r="H58" s="6"/>
      <c r="I58" s="6" t="s">
        <v>199</v>
      </c>
      <c r="J58" s="68" t="s">
        <v>480</v>
      </c>
      <c r="K58" s="68"/>
    </row>
    <row r="59" spans="3:11">
      <c r="C59" s="6">
        <f t="shared" si="1"/>
        <v>54</v>
      </c>
      <c r="D59" s="6" t="s">
        <v>447</v>
      </c>
      <c r="E59" s="7" t="s">
        <v>448</v>
      </c>
      <c r="F59" s="104" t="s">
        <v>396</v>
      </c>
      <c r="G59" s="6" t="s">
        <v>86</v>
      </c>
      <c r="H59" s="6"/>
      <c r="I59" s="6" t="s">
        <v>199</v>
      </c>
      <c r="J59" s="70" t="s">
        <v>454</v>
      </c>
      <c r="K59" s="70"/>
    </row>
    <row r="60" spans="3:11" ht="45">
      <c r="C60" s="6">
        <f t="shared" si="1"/>
        <v>55</v>
      </c>
      <c r="D60" s="6" t="s">
        <v>447</v>
      </c>
      <c r="E60" s="7" t="s">
        <v>448</v>
      </c>
      <c r="F60" s="104" t="s">
        <v>437</v>
      </c>
      <c r="G60" s="6" t="s">
        <v>86</v>
      </c>
      <c r="H60" s="6"/>
      <c r="I60" s="6" t="s">
        <v>199</v>
      </c>
      <c r="J60" s="10" t="s">
        <v>756</v>
      </c>
      <c r="K60" s="10"/>
    </row>
    <row r="61" spans="3:11">
      <c r="C61" s="6">
        <f t="shared" si="1"/>
        <v>56</v>
      </c>
      <c r="D61" s="6" t="s">
        <v>447</v>
      </c>
      <c r="E61" s="7" t="s">
        <v>448</v>
      </c>
      <c r="F61" s="104" t="s">
        <v>438</v>
      </c>
      <c r="G61" s="6" t="s">
        <v>86</v>
      </c>
      <c r="H61" s="6"/>
      <c r="I61" s="6" t="s">
        <v>199</v>
      </c>
      <c r="J61" s="6" t="s">
        <v>461</v>
      </c>
      <c r="K61" s="6"/>
    </row>
    <row r="62" spans="3:11">
      <c r="C62" s="6">
        <f t="shared" si="1"/>
        <v>57</v>
      </c>
      <c r="D62" s="6" t="s">
        <v>447</v>
      </c>
      <c r="E62" s="7" t="s">
        <v>448</v>
      </c>
      <c r="F62" s="104" t="s">
        <v>439</v>
      </c>
      <c r="G62" s="6" t="s">
        <v>86</v>
      </c>
      <c r="H62" s="6"/>
      <c r="I62" s="6" t="s">
        <v>199</v>
      </c>
      <c r="J62" s="6" t="s">
        <v>461</v>
      </c>
      <c r="K62" s="6"/>
    </row>
    <row r="63" spans="3:11">
      <c r="C63" s="6">
        <f t="shared" si="1"/>
        <v>58</v>
      </c>
      <c r="D63" s="6" t="s">
        <v>447</v>
      </c>
      <c r="E63" s="7" t="s">
        <v>448</v>
      </c>
      <c r="F63" s="104" t="s">
        <v>440</v>
      </c>
      <c r="G63" s="6" t="s">
        <v>86</v>
      </c>
      <c r="H63" s="6"/>
      <c r="I63" s="6" t="s">
        <v>199</v>
      </c>
      <c r="J63" s="6" t="s">
        <v>461</v>
      </c>
      <c r="K63" s="6"/>
    </row>
    <row r="64" spans="3:11">
      <c r="C64" s="6">
        <f t="shared" si="1"/>
        <v>59</v>
      </c>
      <c r="D64" s="6" t="s">
        <v>447</v>
      </c>
      <c r="E64" s="7" t="s">
        <v>448</v>
      </c>
      <c r="F64" s="104" t="s">
        <v>441</v>
      </c>
      <c r="G64" s="6" t="s">
        <v>86</v>
      </c>
      <c r="H64" s="6"/>
      <c r="I64" s="6" t="s">
        <v>199</v>
      </c>
      <c r="J64" s="6" t="s">
        <v>461</v>
      </c>
      <c r="K64" s="6"/>
    </row>
    <row r="65" spans="3:11">
      <c r="C65" s="6">
        <f t="shared" ref="C65:C87" si="2">IF(ROW(C64)=5,1,C64+1)</f>
        <v>60</v>
      </c>
      <c r="D65" s="6" t="s">
        <v>447</v>
      </c>
      <c r="E65" s="7" t="s">
        <v>448</v>
      </c>
      <c r="F65" s="104" t="s">
        <v>442</v>
      </c>
      <c r="G65" s="6" t="s">
        <v>86</v>
      </c>
      <c r="H65" s="6"/>
      <c r="I65" s="6" t="s">
        <v>199</v>
      </c>
      <c r="J65" s="6" t="s">
        <v>461</v>
      </c>
      <c r="K65" s="6"/>
    </row>
    <row r="66" spans="3:11">
      <c r="C66" s="6">
        <f t="shared" si="2"/>
        <v>61</v>
      </c>
      <c r="D66" s="6" t="s">
        <v>447</v>
      </c>
      <c r="E66" s="7" t="s">
        <v>448</v>
      </c>
      <c r="F66" s="104" t="s">
        <v>406</v>
      </c>
      <c r="G66" s="6" t="s">
        <v>86</v>
      </c>
      <c r="H66" s="6"/>
      <c r="I66" s="6" t="s">
        <v>199</v>
      </c>
      <c r="J66" s="6" t="s">
        <v>461</v>
      </c>
      <c r="K66" s="6"/>
    </row>
    <row r="67" spans="3:11">
      <c r="C67" s="6">
        <f t="shared" si="2"/>
        <v>62</v>
      </c>
      <c r="D67" s="6" t="s">
        <v>447</v>
      </c>
      <c r="E67" s="7" t="s">
        <v>448</v>
      </c>
      <c r="F67" s="104" t="s">
        <v>443</v>
      </c>
      <c r="G67" s="6" t="s">
        <v>86</v>
      </c>
      <c r="H67" s="6"/>
      <c r="I67" s="6" t="s">
        <v>199</v>
      </c>
      <c r="J67" s="6" t="s">
        <v>461</v>
      </c>
      <c r="K67" s="6"/>
    </row>
    <row r="68" spans="3:11" ht="45">
      <c r="C68" s="6">
        <f t="shared" si="2"/>
        <v>63</v>
      </c>
      <c r="D68" s="6" t="s">
        <v>447</v>
      </c>
      <c r="E68" s="7" t="s">
        <v>448</v>
      </c>
      <c r="F68" s="104" t="s">
        <v>444</v>
      </c>
      <c r="G68" s="6" t="s">
        <v>86</v>
      </c>
      <c r="H68" s="6"/>
      <c r="I68" s="6" t="s">
        <v>199</v>
      </c>
      <c r="J68" s="10" t="s">
        <v>465</v>
      </c>
      <c r="K68" s="17" t="s">
        <v>590</v>
      </c>
    </row>
    <row r="69" spans="3:11">
      <c r="C69" s="6">
        <f t="shared" si="2"/>
        <v>64</v>
      </c>
      <c r="D69" s="6" t="s">
        <v>447</v>
      </c>
      <c r="E69" s="7" t="s">
        <v>448</v>
      </c>
      <c r="F69" s="104" t="s">
        <v>445</v>
      </c>
      <c r="G69" s="6" t="s">
        <v>86</v>
      </c>
      <c r="H69" s="6"/>
      <c r="I69" s="6" t="s">
        <v>199</v>
      </c>
      <c r="J69" s="6" t="s">
        <v>461</v>
      </c>
      <c r="K69" s="6"/>
    </row>
    <row r="70" spans="3:11">
      <c r="C70" s="6">
        <f t="shared" si="2"/>
        <v>65</v>
      </c>
      <c r="D70" s="6" t="s">
        <v>447</v>
      </c>
      <c r="E70" s="7" t="s">
        <v>448</v>
      </c>
      <c r="F70" s="104" t="s">
        <v>431</v>
      </c>
      <c r="G70" s="6" t="s">
        <v>86</v>
      </c>
      <c r="H70" s="6"/>
      <c r="I70" s="6" t="s">
        <v>199</v>
      </c>
      <c r="J70" s="67" t="s">
        <v>481</v>
      </c>
      <c r="K70" s="66"/>
    </row>
    <row r="71" spans="3:11">
      <c r="C71" s="6">
        <f t="shared" si="2"/>
        <v>66</v>
      </c>
      <c r="D71" s="6" t="s">
        <v>447</v>
      </c>
      <c r="E71" s="7" t="s">
        <v>448</v>
      </c>
      <c r="F71" s="104" t="s">
        <v>395</v>
      </c>
      <c r="G71" s="6" t="s">
        <v>86</v>
      </c>
      <c r="H71" s="6"/>
      <c r="I71" s="6" t="s">
        <v>199</v>
      </c>
      <c r="J71" s="67" t="s">
        <v>453</v>
      </c>
      <c r="K71" s="66"/>
    </row>
    <row r="72" spans="3:11">
      <c r="C72" s="6">
        <f t="shared" si="2"/>
        <v>67</v>
      </c>
      <c r="D72" s="6" t="s">
        <v>447</v>
      </c>
      <c r="E72" s="7" t="s">
        <v>448</v>
      </c>
      <c r="F72" s="104" t="s">
        <v>432</v>
      </c>
      <c r="G72" s="6" t="s">
        <v>86</v>
      </c>
      <c r="H72" s="6"/>
      <c r="I72" s="6" t="s">
        <v>199</v>
      </c>
      <c r="J72" s="6" t="s">
        <v>461</v>
      </c>
      <c r="K72" s="6"/>
    </row>
    <row r="73" spans="3:11">
      <c r="C73" s="6">
        <f t="shared" si="2"/>
        <v>68</v>
      </c>
      <c r="D73" s="6" t="s">
        <v>447</v>
      </c>
      <c r="E73" s="7" t="s">
        <v>448</v>
      </c>
      <c r="F73" s="104" t="s">
        <v>433</v>
      </c>
      <c r="G73" s="6" t="s">
        <v>86</v>
      </c>
      <c r="H73" s="6"/>
      <c r="I73" s="6" t="s">
        <v>199</v>
      </c>
      <c r="J73" s="6" t="s">
        <v>461</v>
      </c>
      <c r="K73" s="6"/>
    </row>
    <row r="74" spans="3:11">
      <c r="C74" s="6">
        <f t="shared" si="2"/>
        <v>69</v>
      </c>
      <c r="D74" s="6" t="s">
        <v>447</v>
      </c>
      <c r="E74" s="7" t="s">
        <v>448</v>
      </c>
      <c r="F74" s="104" t="s">
        <v>434</v>
      </c>
      <c r="G74" s="6" t="s">
        <v>86</v>
      </c>
      <c r="H74" s="6"/>
      <c r="I74" s="6" t="s">
        <v>199</v>
      </c>
      <c r="J74" s="6" t="s">
        <v>461</v>
      </c>
      <c r="K74" s="6"/>
    </row>
    <row r="75" spans="3:11" ht="135">
      <c r="C75" s="6">
        <f t="shared" si="2"/>
        <v>70</v>
      </c>
      <c r="D75" s="6" t="s">
        <v>447</v>
      </c>
      <c r="E75" s="7" t="s">
        <v>448</v>
      </c>
      <c r="F75" s="104" t="s">
        <v>435</v>
      </c>
      <c r="G75" s="6" t="s">
        <v>86</v>
      </c>
      <c r="H75" s="6"/>
      <c r="I75" s="6" t="s">
        <v>199</v>
      </c>
      <c r="J75" s="10" t="s">
        <v>469</v>
      </c>
      <c r="K75" s="10" t="s">
        <v>598</v>
      </c>
    </row>
    <row r="76" spans="3:11">
      <c r="C76" s="6">
        <f t="shared" si="2"/>
        <v>71</v>
      </c>
      <c r="D76" s="6" t="s">
        <v>447</v>
      </c>
      <c r="E76" s="7" t="s">
        <v>448</v>
      </c>
      <c r="F76" s="104" t="s">
        <v>436</v>
      </c>
      <c r="G76" s="6" t="s">
        <v>86</v>
      </c>
      <c r="H76" s="6"/>
      <c r="I76" s="6" t="s">
        <v>199</v>
      </c>
      <c r="J76" s="70" t="s">
        <v>480</v>
      </c>
      <c r="K76" s="70"/>
    </row>
    <row r="77" spans="3:11">
      <c r="C77" s="6">
        <f t="shared" si="2"/>
        <v>72</v>
      </c>
      <c r="D77" s="6" t="s">
        <v>447</v>
      </c>
      <c r="E77" s="7" t="s">
        <v>448</v>
      </c>
      <c r="F77" s="104" t="s">
        <v>396</v>
      </c>
      <c r="G77" s="6" t="s">
        <v>86</v>
      </c>
      <c r="H77" s="6"/>
      <c r="I77" s="6" t="s">
        <v>199</v>
      </c>
      <c r="J77" s="67" t="s">
        <v>454</v>
      </c>
      <c r="K77" s="66"/>
    </row>
    <row r="78" spans="3:11" ht="45">
      <c r="C78" s="6">
        <f t="shared" si="2"/>
        <v>73</v>
      </c>
      <c r="D78" s="6" t="s">
        <v>447</v>
      </c>
      <c r="E78" s="7" t="s">
        <v>448</v>
      </c>
      <c r="F78" s="104" t="s">
        <v>437</v>
      </c>
      <c r="G78" s="6" t="s">
        <v>86</v>
      </c>
      <c r="H78" s="6"/>
      <c r="I78" s="6" t="s">
        <v>199</v>
      </c>
      <c r="J78" s="10" t="s">
        <v>757</v>
      </c>
      <c r="K78" s="17"/>
    </row>
    <row r="79" spans="3:11" ht="45">
      <c r="C79" s="6">
        <f t="shared" si="2"/>
        <v>74</v>
      </c>
      <c r="D79" s="6" t="s">
        <v>447</v>
      </c>
      <c r="E79" s="7" t="s">
        <v>448</v>
      </c>
      <c r="F79" s="104" t="s">
        <v>438</v>
      </c>
      <c r="G79" s="6" t="s">
        <v>86</v>
      </c>
      <c r="H79" s="6"/>
      <c r="I79" s="6" t="s">
        <v>199</v>
      </c>
      <c r="J79" s="10" t="s">
        <v>758</v>
      </c>
      <c r="K79" s="10"/>
    </row>
    <row r="80" spans="3:11">
      <c r="C80" s="6">
        <f t="shared" si="2"/>
        <v>75</v>
      </c>
      <c r="D80" s="6" t="s">
        <v>447</v>
      </c>
      <c r="E80" s="7" t="s">
        <v>448</v>
      </c>
      <c r="F80" s="104" t="s">
        <v>439</v>
      </c>
      <c r="G80" s="6" t="s">
        <v>86</v>
      </c>
      <c r="H80" s="6"/>
      <c r="I80" s="6" t="s">
        <v>199</v>
      </c>
      <c r="J80" s="6" t="s">
        <v>461</v>
      </c>
      <c r="K80" s="6"/>
    </row>
    <row r="81" spans="3:11">
      <c r="C81" s="6">
        <f t="shared" si="2"/>
        <v>76</v>
      </c>
      <c r="D81" s="6" t="s">
        <v>447</v>
      </c>
      <c r="E81" s="7" t="s">
        <v>448</v>
      </c>
      <c r="F81" s="104" t="s">
        <v>440</v>
      </c>
      <c r="G81" s="6" t="s">
        <v>86</v>
      </c>
      <c r="H81" s="6"/>
      <c r="I81" s="6" t="s">
        <v>199</v>
      </c>
      <c r="J81" s="6" t="s">
        <v>461</v>
      </c>
      <c r="K81" s="6"/>
    </row>
    <row r="82" spans="3:11">
      <c r="C82" s="6">
        <f t="shared" si="2"/>
        <v>77</v>
      </c>
      <c r="D82" s="6" t="s">
        <v>447</v>
      </c>
      <c r="E82" s="7" t="s">
        <v>448</v>
      </c>
      <c r="F82" s="104" t="s">
        <v>441</v>
      </c>
      <c r="G82" s="6" t="s">
        <v>86</v>
      </c>
      <c r="H82" s="6"/>
      <c r="I82" s="6" t="s">
        <v>199</v>
      </c>
      <c r="J82" s="6" t="s">
        <v>461</v>
      </c>
      <c r="K82" s="6"/>
    </row>
    <row r="83" spans="3:11">
      <c r="C83" s="6">
        <f t="shared" si="2"/>
        <v>78</v>
      </c>
      <c r="D83" s="6" t="s">
        <v>447</v>
      </c>
      <c r="E83" s="7" t="s">
        <v>448</v>
      </c>
      <c r="F83" s="104" t="s">
        <v>442</v>
      </c>
      <c r="G83" s="6" t="s">
        <v>86</v>
      </c>
      <c r="H83" s="6"/>
      <c r="I83" s="6" t="s">
        <v>199</v>
      </c>
      <c r="J83" s="6" t="s">
        <v>461</v>
      </c>
      <c r="K83" s="6"/>
    </row>
    <row r="84" spans="3:11">
      <c r="C84" s="6">
        <f t="shared" si="2"/>
        <v>79</v>
      </c>
      <c r="D84" s="6" t="s">
        <v>447</v>
      </c>
      <c r="E84" s="7" t="s">
        <v>448</v>
      </c>
      <c r="F84" s="104" t="s">
        <v>406</v>
      </c>
      <c r="G84" s="6" t="s">
        <v>86</v>
      </c>
      <c r="H84" s="6"/>
      <c r="I84" s="6" t="s">
        <v>199</v>
      </c>
      <c r="J84" s="6" t="s">
        <v>461</v>
      </c>
      <c r="K84" s="6"/>
    </row>
    <row r="85" spans="3:11" ht="50.25" customHeight="1">
      <c r="C85" s="6">
        <f t="shared" si="2"/>
        <v>80</v>
      </c>
      <c r="D85" s="6" t="s">
        <v>447</v>
      </c>
      <c r="E85" s="7" t="s">
        <v>448</v>
      </c>
      <c r="F85" s="104" t="s">
        <v>443</v>
      </c>
      <c r="G85" s="6" t="s">
        <v>86</v>
      </c>
      <c r="H85" s="6"/>
      <c r="I85" s="6" t="s">
        <v>199</v>
      </c>
      <c r="J85" s="10" t="s">
        <v>758</v>
      </c>
      <c r="K85" s="10"/>
    </row>
    <row r="86" spans="3:11" ht="45">
      <c r="C86" s="6">
        <f t="shared" si="2"/>
        <v>81</v>
      </c>
      <c r="D86" s="6" t="s">
        <v>447</v>
      </c>
      <c r="E86" s="7" t="s">
        <v>448</v>
      </c>
      <c r="F86" s="104" t="s">
        <v>444</v>
      </c>
      <c r="G86" s="6" t="s">
        <v>86</v>
      </c>
      <c r="H86" s="6"/>
      <c r="I86" s="6" t="s">
        <v>199</v>
      </c>
      <c r="J86" s="10" t="s">
        <v>465</v>
      </c>
      <c r="K86" s="17" t="s">
        <v>590</v>
      </c>
    </row>
    <row r="87" spans="3:11">
      <c r="C87" s="6">
        <f t="shared" si="2"/>
        <v>82</v>
      </c>
      <c r="D87" s="6" t="s">
        <v>447</v>
      </c>
      <c r="E87" s="7" t="s">
        <v>448</v>
      </c>
      <c r="F87" s="104" t="s">
        <v>445</v>
      </c>
      <c r="G87" s="6" t="s">
        <v>86</v>
      </c>
      <c r="H87" s="6"/>
      <c r="I87" s="6" t="s">
        <v>199</v>
      </c>
      <c r="J87" s="6" t="s">
        <v>461</v>
      </c>
      <c r="K87" s="6"/>
    </row>
  </sheetData>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4:K12"/>
  <sheetViews>
    <sheetView topLeftCell="F2" workbookViewId="0">
      <selection activeCell="F10" sqref="F10"/>
    </sheetView>
  </sheetViews>
  <sheetFormatPr baseColWidth="10" defaultRowHeight="15"/>
  <cols>
    <col min="5" max="5" width="31.7109375" bestFit="1" customWidth="1"/>
    <col min="6" max="6" width="38" bestFit="1" customWidth="1"/>
    <col min="11" max="11" width="86.85546875" bestFit="1" customWidth="1"/>
  </cols>
  <sheetData>
    <row r="4" spans="3:11" ht="16.149999999999999" customHeight="1">
      <c r="C4" s="5" t="s">
        <v>4</v>
      </c>
      <c r="D4" s="5" t="s">
        <v>8</v>
      </c>
      <c r="E4" s="5" t="s">
        <v>15</v>
      </c>
      <c r="F4" s="5" t="s">
        <v>9</v>
      </c>
      <c r="G4" s="5" t="s">
        <v>92</v>
      </c>
      <c r="H4" s="5" t="s">
        <v>10</v>
      </c>
      <c r="I4" s="5" t="s">
        <v>11</v>
      </c>
      <c r="J4" s="5" t="s">
        <v>12</v>
      </c>
      <c r="K4" s="5" t="s">
        <v>13</v>
      </c>
    </row>
    <row r="5" spans="3:11">
      <c r="C5" s="6">
        <v>1</v>
      </c>
      <c r="D5" s="11" t="s">
        <v>21</v>
      </c>
      <c r="E5" s="7" t="s">
        <v>676</v>
      </c>
      <c r="F5" s="7" t="s">
        <v>677</v>
      </c>
      <c r="G5" s="6" t="s">
        <v>86</v>
      </c>
      <c r="H5" s="6" t="s">
        <v>86</v>
      </c>
      <c r="I5" s="6" t="s">
        <v>18</v>
      </c>
      <c r="J5" s="6"/>
      <c r="K5" s="13" t="s">
        <v>27</v>
      </c>
    </row>
    <row r="6" spans="3:11">
      <c r="C6" s="6">
        <v>2</v>
      </c>
      <c r="D6" s="12" t="s">
        <v>21</v>
      </c>
      <c r="E6" s="7" t="s">
        <v>676</v>
      </c>
      <c r="F6" s="7" t="s">
        <v>678</v>
      </c>
      <c r="G6" s="6" t="s">
        <v>86</v>
      </c>
      <c r="H6" s="6" t="s">
        <v>86</v>
      </c>
      <c r="I6" s="6" t="s">
        <v>18</v>
      </c>
      <c r="J6" s="6"/>
      <c r="K6" s="13" t="s">
        <v>27</v>
      </c>
    </row>
    <row r="7" spans="3:11">
      <c r="C7" s="6">
        <v>4</v>
      </c>
      <c r="D7" s="12" t="s">
        <v>21</v>
      </c>
      <c r="E7" s="7" t="s">
        <v>676</v>
      </c>
      <c r="F7" s="7" t="s">
        <v>511</v>
      </c>
      <c r="G7" s="6" t="s">
        <v>86</v>
      </c>
      <c r="H7" s="6" t="s">
        <v>86</v>
      </c>
      <c r="I7" s="6" t="s">
        <v>18</v>
      </c>
      <c r="J7" s="6"/>
      <c r="K7" s="13" t="s">
        <v>27</v>
      </c>
    </row>
    <row r="8" spans="3:11">
      <c r="C8" s="6">
        <v>8</v>
      </c>
      <c r="D8" s="12" t="s">
        <v>21</v>
      </c>
      <c r="E8" s="7" t="s">
        <v>676</v>
      </c>
      <c r="F8" s="7" t="s">
        <v>514</v>
      </c>
      <c r="G8" s="6" t="s">
        <v>86</v>
      </c>
      <c r="H8" s="6" t="s">
        <v>86</v>
      </c>
      <c r="I8" s="6" t="s">
        <v>18</v>
      </c>
      <c r="J8" s="6"/>
      <c r="K8" s="13" t="s">
        <v>27</v>
      </c>
    </row>
    <row r="9" spans="3:11" ht="30">
      <c r="C9" s="6">
        <v>9</v>
      </c>
      <c r="D9" s="12" t="s">
        <v>21</v>
      </c>
      <c r="E9" s="7" t="s">
        <v>676</v>
      </c>
      <c r="F9" s="8" t="s">
        <v>515</v>
      </c>
      <c r="G9" s="6" t="s">
        <v>86</v>
      </c>
      <c r="H9" s="6" t="s">
        <v>86</v>
      </c>
      <c r="I9" s="6" t="s">
        <v>18</v>
      </c>
      <c r="J9" s="6"/>
      <c r="K9" s="13" t="s">
        <v>27</v>
      </c>
    </row>
    <row r="10" spans="3:11">
      <c r="C10" s="6">
        <v>10</v>
      </c>
      <c r="D10" s="12" t="s">
        <v>21</v>
      </c>
      <c r="E10" s="7" t="s">
        <v>676</v>
      </c>
      <c r="F10" s="8" t="s">
        <v>690</v>
      </c>
      <c r="G10" s="6" t="s">
        <v>86</v>
      </c>
      <c r="H10" s="6" t="s">
        <v>86</v>
      </c>
      <c r="I10" s="6" t="s">
        <v>18</v>
      </c>
      <c r="J10" s="6"/>
      <c r="K10" s="13" t="s">
        <v>27</v>
      </c>
    </row>
    <row r="11" spans="3:11">
      <c r="C11" s="6">
        <v>11</v>
      </c>
      <c r="D11" s="12" t="s">
        <v>21</v>
      </c>
      <c r="E11" s="7" t="s">
        <v>676</v>
      </c>
      <c r="F11" s="7" t="s">
        <v>516</v>
      </c>
      <c r="G11" s="6" t="s">
        <v>86</v>
      </c>
      <c r="H11" s="6" t="s">
        <v>86</v>
      </c>
      <c r="I11" s="6" t="s">
        <v>18</v>
      </c>
      <c r="J11" s="6"/>
      <c r="K11" s="13" t="s">
        <v>27</v>
      </c>
    </row>
    <row r="12" spans="3:11">
      <c r="C12" s="6">
        <v>12</v>
      </c>
      <c r="D12" s="12" t="s">
        <v>21</v>
      </c>
      <c r="E12" s="7" t="s">
        <v>676</v>
      </c>
      <c r="F12" s="7" t="s">
        <v>26</v>
      </c>
      <c r="G12" s="6" t="s">
        <v>86</v>
      </c>
      <c r="H12" s="6" t="s">
        <v>86</v>
      </c>
      <c r="I12" s="6" t="s">
        <v>18</v>
      </c>
      <c r="J12" s="6"/>
      <c r="K12" s="13"/>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4:K12"/>
  <sheetViews>
    <sheetView workbookViewId="0">
      <selection activeCell="F10" sqref="F10"/>
    </sheetView>
  </sheetViews>
  <sheetFormatPr baseColWidth="10" defaultRowHeight="15"/>
  <cols>
    <col min="5" max="5" width="31.7109375" bestFit="1" customWidth="1"/>
    <col min="6" max="6" width="38" bestFit="1" customWidth="1"/>
    <col min="11" max="11" width="86.85546875" bestFit="1" customWidth="1"/>
  </cols>
  <sheetData>
    <row r="4" spans="3:11" ht="16.149999999999999" customHeight="1">
      <c r="C4" s="5" t="s">
        <v>4</v>
      </c>
      <c r="D4" s="5" t="s">
        <v>8</v>
      </c>
      <c r="E4" s="5" t="s">
        <v>15</v>
      </c>
      <c r="F4" s="5" t="s">
        <v>9</v>
      </c>
      <c r="G4" s="5" t="s">
        <v>92</v>
      </c>
      <c r="H4" s="5" t="s">
        <v>10</v>
      </c>
      <c r="I4" s="5" t="s">
        <v>11</v>
      </c>
      <c r="J4" s="5" t="s">
        <v>12</v>
      </c>
      <c r="K4" s="5" t="s">
        <v>13</v>
      </c>
    </row>
    <row r="5" spans="3:11">
      <c r="C5" s="6">
        <v>1</v>
      </c>
      <c r="D5" s="11" t="s">
        <v>21</v>
      </c>
      <c r="E5" s="7" t="s">
        <v>681</v>
      </c>
      <c r="F5" s="7" t="s">
        <v>679</v>
      </c>
      <c r="G5" s="6" t="s">
        <v>86</v>
      </c>
      <c r="H5" s="6" t="s">
        <v>86</v>
      </c>
      <c r="I5" s="6" t="s">
        <v>18</v>
      </c>
      <c r="J5" s="6"/>
      <c r="K5" s="13" t="s">
        <v>27</v>
      </c>
    </row>
    <row r="6" spans="3:11">
      <c r="C6" s="6">
        <v>2</v>
      </c>
      <c r="D6" s="12" t="s">
        <v>21</v>
      </c>
      <c r="E6" s="7" t="s">
        <v>681</v>
      </c>
      <c r="F6" s="7" t="s">
        <v>510</v>
      </c>
      <c r="G6" s="6" t="s">
        <v>86</v>
      </c>
      <c r="H6" s="6" t="s">
        <v>86</v>
      </c>
      <c r="I6" s="6" t="s">
        <v>18</v>
      </c>
      <c r="J6" s="6"/>
      <c r="K6" s="13" t="s">
        <v>27</v>
      </c>
    </row>
    <row r="7" spans="3:11">
      <c r="C7" s="6">
        <v>3</v>
      </c>
      <c r="D7" s="12" t="s">
        <v>21</v>
      </c>
      <c r="E7" s="7" t="s">
        <v>681</v>
      </c>
      <c r="F7" s="7" t="s">
        <v>511</v>
      </c>
      <c r="G7" s="6" t="s">
        <v>86</v>
      </c>
      <c r="H7" s="6" t="s">
        <v>86</v>
      </c>
      <c r="I7" s="6" t="s">
        <v>18</v>
      </c>
      <c r="J7" s="6"/>
      <c r="K7" s="13" t="s">
        <v>27</v>
      </c>
    </row>
    <row r="8" spans="3:11">
      <c r="C8" s="6">
        <v>4</v>
      </c>
      <c r="D8" s="12" t="s">
        <v>21</v>
      </c>
      <c r="E8" s="7" t="s">
        <v>681</v>
      </c>
      <c r="F8" s="7" t="s">
        <v>514</v>
      </c>
      <c r="G8" s="6" t="s">
        <v>86</v>
      </c>
      <c r="H8" s="6" t="s">
        <v>86</v>
      </c>
      <c r="I8" s="6" t="s">
        <v>18</v>
      </c>
      <c r="J8" s="6"/>
      <c r="K8" s="13" t="s">
        <v>27</v>
      </c>
    </row>
    <row r="9" spans="3:11" ht="30">
      <c r="C9" s="6">
        <v>5</v>
      </c>
      <c r="D9" s="12" t="s">
        <v>21</v>
      </c>
      <c r="E9" s="7" t="s">
        <v>681</v>
      </c>
      <c r="F9" s="8" t="s">
        <v>515</v>
      </c>
      <c r="G9" s="6" t="s">
        <v>86</v>
      </c>
      <c r="H9" s="6" t="s">
        <v>86</v>
      </c>
      <c r="I9" s="6" t="s">
        <v>18</v>
      </c>
      <c r="J9" s="6"/>
      <c r="K9" s="13" t="s">
        <v>27</v>
      </c>
    </row>
    <row r="10" spans="3:11">
      <c r="C10" s="6">
        <v>6</v>
      </c>
      <c r="D10" s="12" t="s">
        <v>21</v>
      </c>
      <c r="E10" s="7" t="s">
        <v>681</v>
      </c>
      <c r="F10" s="8" t="s">
        <v>690</v>
      </c>
      <c r="G10" s="6" t="s">
        <v>86</v>
      </c>
      <c r="H10" s="6" t="s">
        <v>86</v>
      </c>
      <c r="I10" s="6" t="s">
        <v>18</v>
      </c>
      <c r="J10" s="6"/>
      <c r="K10" s="13" t="s">
        <v>27</v>
      </c>
    </row>
    <row r="11" spans="3:11">
      <c r="C11" s="6">
        <v>7</v>
      </c>
      <c r="D11" s="12" t="s">
        <v>21</v>
      </c>
      <c r="E11" s="7" t="s">
        <v>681</v>
      </c>
      <c r="F11" s="7" t="s">
        <v>516</v>
      </c>
      <c r="G11" s="6" t="s">
        <v>86</v>
      </c>
      <c r="H11" s="6" t="s">
        <v>86</v>
      </c>
      <c r="I11" s="6" t="s">
        <v>18</v>
      </c>
      <c r="J11" s="6"/>
      <c r="K11" s="13" t="s">
        <v>27</v>
      </c>
    </row>
    <row r="12" spans="3:11">
      <c r="C12" s="6">
        <v>8</v>
      </c>
      <c r="D12" s="12" t="s">
        <v>21</v>
      </c>
      <c r="E12" s="7" t="s">
        <v>681</v>
      </c>
      <c r="F12" s="7" t="s">
        <v>26</v>
      </c>
      <c r="G12" s="6" t="s">
        <v>86</v>
      </c>
      <c r="H12" s="6" t="s">
        <v>86</v>
      </c>
      <c r="I12" s="6" t="s">
        <v>18</v>
      </c>
      <c r="J12" s="6"/>
      <c r="K12" s="13"/>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4:K13"/>
  <sheetViews>
    <sheetView topLeftCell="H1" workbookViewId="0">
      <selection activeCell="D11" sqref="D11"/>
    </sheetView>
  </sheetViews>
  <sheetFormatPr baseColWidth="10" defaultRowHeight="15"/>
  <cols>
    <col min="5" max="5" width="33.85546875" customWidth="1"/>
    <col min="6" max="6" width="38" bestFit="1" customWidth="1"/>
    <col min="11" max="11" width="86.85546875" bestFit="1" customWidth="1"/>
  </cols>
  <sheetData>
    <row r="4" spans="3:11" ht="16.149999999999999" customHeight="1">
      <c r="C4" s="5" t="s">
        <v>4</v>
      </c>
      <c r="D4" s="5" t="s">
        <v>8</v>
      </c>
      <c r="E4" s="5" t="s">
        <v>15</v>
      </c>
      <c r="F4" s="5" t="s">
        <v>9</v>
      </c>
      <c r="G4" s="5" t="s">
        <v>92</v>
      </c>
      <c r="H4" s="5" t="s">
        <v>10</v>
      </c>
      <c r="I4" s="5" t="s">
        <v>11</v>
      </c>
      <c r="J4" s="5" t="s">
        <v>12</v>
      </c>
      <c r="K4" s="5" t="s">
        <v>13</v>
      </c>
    </row>
    <row r="5" spans="3:11">
      <c r="C5" s="6">
        <v>1</v>
      </c>
      <c r="D5" s="11" t="s">
        <v>21</v>
      </c>
      <c r="E5" s="7" t="s">
        <v>682</v>
      </c>
      <c r="F5" s="7" t="s">
        <v>680</v>
      </c>
      <c r="G5" s="6" t="s">
        <v>86</v>
      </c>
      <c r="H5" s="6" t="s">
        <v>86</v>
      </c>
      <c r="I5" s="6" t="s">
        <v>18</v>
      </c>
      <c r="J5" s="6"/>
      <c r="K5" s="13" t="s">
        <v>27</v>
      </c>
    </row>
    <row r="6" spans="3:11">
      <c r="C6" s="6">
        <v>2</v>
      </c>
      <c r="D6" s="12" t="s">
        <v>21</v>
      </c>
      <c r="E6" s="7" t="s">
        <v>682</v>
      </c>
      <c r="F6" s="7" t="s">
        <v>510</v>
      </c>
      <c r="G6" s="6" t="s">
        <v>86</v>
      </c>
      <c r="H6" s="6" t="s">
        <v>86</v>
      </c>
      <c r="I6" s="6" t="s">
        <v>18</v>
      </c>
      <c r="J6" s="6"/>
      <c r="K6" s="13" t="s">
        <v>27</v>
      </c>
    </row>
    <row r="7" spans="3:11">
      <c r="C7" s="6">
        <v>3</v>
      </c>
      <c r="D7" s="12" t="s">
        <v>87</v>
      </c>
      <c r="E7" s="7" t="s">
        <v>682</v>
      </c>
      <c r="F7" s="7" t="s">
        <v>24</v>
      </c>
      <c r="G7" s="6" t="s">
        <v>86</v>
      </c>
      <c r="H7" s="6" t="s">
        <v>86</v>
      </c>
      <c r="I7" s="6" t="s">
        <v>18</v>
      </c>
      <c r="J7" s="6"/>
      <c r="K7" s="13" t="s">
        <v>27</v>
      </c>
    </row>
    <row r="8" spans="3:11">
      <c r="C8" s="6">
        <v>4</v>
      </c>
      <c r="D8" s="12" t="s">
        <v>21</v>
      </c>
      <c r="E8" s="7" t="s">
        <v>682</v>
      </c>
      <c r="F8" s="7" t="s">
        <v>511</v>
      </c>
      <c r="G8" s="6" t="s">
        <v>86</v>
      </c>
      <c r="H8" s="6" t="s">
        <v>86</v>
      </c>
      <c r="I8" s="6" t="s">
        <v>18</v>
      </c>
      <c r="J8" s="6"/>
      <c r="K8" s="13" t="s">
        <v>27</v>
      </c>
    </row>
    <row r="9" spans="3:11">
      <c r="C9" s="6">
        <v>5</v>
      </c>
      <c r="D9" s="12" t="s">
        <v>21</v>
      </c>
      <c r="E9" s="7" t="s">
        <v>682</v>
      </c>
      <c r="F9" s="7" t="s">
        <v>514</v>
      </c>
      <c r="G9" s="6" t="s">
        <v>86</v>
      </c>
      <c r="H9" s="6" t="s">
        <v>86</v>
      </c>
      <c r="I9" s="6" t="s">
        <v>18</v>
      </c>
      <c r="J9" s="6"/>
      <c r="K9" s="13" t="s">
        <v>27</v>
      </c>
    </row>
    <row r="10" spans="3:11" ht="30">
      <c r="C10" s="6">
        <v>6</v>
      </c>
      <c r="D10" s="12" t="s">
        <v>21</v>
      </c>
      <c r="E10" s="7" t="s">
        <v>682</v>
      </c>
      <c r="F10" s="8" t="s">
        <v>515</v>
      </c>
      <c r="G10" s="6" t="s">
        <v>86</v>
      </c>
      <c r="H10" s="6" t="s">
        <v>86</v>
      </c>
      <c r="I10" s="6" t="s">
        <v>18</v>
      </c>
      <c r="J10" s="6"/>
      <c r="K10" s="13" t="s">
        <v>27</v>
      </c>
    </row>
    <row r="11" spans="3:11">
      <c r="C11" s="6">
        <v>7</v>
      </c>
      <c r="D11" s="12" t="s">
        <v>21</v>
      </c>
      <c r="E11" s="7" t="s">
        <v>682</v>
      </c>
      <c r="F11" s="8" t="s">
        <v>690</v>
      </c>
      <c r="G11" s="6" t="s">
        <v>86</v>
      </c>
      <c r="H11" s="6" t="s">
        <v>86</v>
      </c>
      <c r="I11" s="6" t="s">
        <v>18</v>
      </c>
      <c r="J11" s="6"/>
      <c r="K11" s="13" t="s">
        <v>27</v>
      </c>
    </row>
    <row r="12" spans="3:11">
      <c r="C12" s="6">
        <v>8</v>
      </c>
      <c r="D12" s="12" t="s">
        <v>21</v>
      </c>
      <c r="E12" s="7" t="s">
        <v>682</v>
      </c>
      <c r="F12" s="7" t="s">
        <v>516</v>
      </c>
      <c r="G12" s="6" t="s">
        <v>86</v>
      </c>
      <c r="H12" s="6" t="s">
        <v>86</v>
      </c>
      <c r="I12" s="6" t="s">
        <v>18</v>
      </c>
      <c r="J12" s="6"/>
      <c r="K12" s="13" t="s">
        <v>27</v>
      </c>
    </row>
    <row r="13" spans="3:11">
      <c r="C13" s="6">
        <f t="shared" ref="C13" si="0">IF(ROW(C12)=5,1,C12+1)</f>
        <v>9</v>
      </c>
      <c r="D13" s="12" t="s">
        <v>23</v>
      </c>
      <c r="E13" s="7" t="s">
        <v>682</v>
      </c>
      <c r="F13" s="7" t="s">
        <v>26</v>
      </c>
      <c r="G13" s="6" t="s">
        <v>86</v>
      </c>
      <c r="H13" s="6" t="s">
        <v>86</v>
      </c>
      <c r="I13" s="6" t="s">
        <v>18</v>
      </c>
      <c r="J13" s="6"/>
      <c r="K13" s="13"/>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J20"/>
  <sheetViews>
    <sheetView topLeftCell="D1" zoomScaleNormal="100" workbookViewId="0">
      <selection activeCell="D6" sqref="D6"/>
    </sheetView>
  </sheetViews>
  <sheetFormatPr baseColWidth="10" defaultRowHeight="15"/>
  <cols>
    <col min="4" max="4" width="23.5703125" customWidth="1"/>
    <col min="5" max="5" width="46.140625" bestFit="1" customWidth="1"/>
    <col min="6" max="6" width="17.85546875" customWidth="1"/>
    <col min="7" max="7" width="16" customWidth="1"/>
    <col min="8" max="8" width="14.28515625" customWidth="1"/>
    <col min="9" max="9" width="29.7109375" customWidth="1"/>
    <col min="10" max="10" width="68.5703125" customWidth="1"/>
  </cols>
  <sheetData>
    <row r="2" spans="2:10" ht="15.6" customHeight="1">
      <c r="B2" s="1" t="s">
        <v>6</v>
      </c>
      <c r="C2" s="117" t="s">
        <v>752</v>
      </c>
      <c r="D2" s="117"/>
    </row>
    <row r="3" spans="2:10" ht="16.149999999999999" customHeight="1">
      <c r="B3" s="1" t="s">
        <v>0</v>
      </c>
      <c r="C3" s="117" t="s">
        <v>5</v>
      </c>
      <c r="D3" s="117"/>
    </row>
    <row r="4" spans="2:10" ht="16.149999999999999" customHeight="1">
      <c r="B4" s="1" t="s">
        <v>1</v>
      </c>
      <c r="C4" s="114" t="s">
        <v>2</v>
      </c>
      <c r="D4" s="9"/>
    </row>
    <row r="5" spans="2:10" ht="14.45" customHeight="1">
      <c r="E5" s="3" t="s">
        <v>3</v>
      </c>
      <c r="F5" s="4">
        <f>SUM(tbRequerimientos234567103[Campo Calculado])</f>
        <v>0</v>
      </c>
      <c r="G5" s="4"/>
      <c r="H5" s="4"/>
      <c r="I5" s="4"/>
    </row>
    <row r="6" spans="2:10" ht="16.149999999999999" customHeight="1">
      <c r="B6" s="5" t="s">
        <v>4</v>
      </c>
      <c r="C6" s="5" t="s">
        <v>8</v>
      </c>
      <c r="D6" s="5" t="s">
        <v>15</v>
      </c>
      <c r="E6" s="5" t="s">
        <v>9</v>
      </c>
      <c r="F6" s="5" t="s">
        <v>92</v>
      </c>
      <c r="G6" s="5" t="s">
        <v>10</v>
      </c>
      <c r="H6" s="5" t="s">
        <v>11</v>
      </c>
      <c r="I6" s="5" t="s">
        <v>12</v>
      </c>
      <c r="J6" s="5" t="s">
        <v>13</v>
      </c>
    </row>
    <row r="7" spans="2:10" ht="45">
      <c r="B7" s="6">
        <v>1</v>
      </c>
      <c r="C7" s="6" t="s">
        <v>55</v>
      </c>
      <c r="D7" s="7" t="s">
        <v>735</v>
      </c>
      <c r="E7" t="s">
        <v>737</v>
      </c>
      <c r="F7" s="6" t="s">
        <v>86</v>
      </c>
      <c r="G7" s="6"/>
      <c r="H7" s="6" t="s">
        <v>747</v>
      </c>
      <c r="I7" s="10" t="s">
        <v>753</v>
      </c>
      <c r="J7" s="6" t="s">
        <v>750</v>
      </c>
    </row>
    <row r="8" spans="2:10" ht="45">
      <c r="B8" s="6">
        <v>2</v>
      </c>
      <c r="C8" s="6" t="s">
        <v>55</v>
      </c>
      <c r="D8" s="7" t="s">
        <v>735</v>
      </c>
      <c r="E8" t="s">
        <v>738</v>
      </c>
      <c r="F8" s="6" t="s">
        <v>86</v>
      </c>
      <c r="G8" s="6"/>
      <c r="H8" s="6" t="s">
        <v>747</v>
      </c>
      <c r="I8" s="10" t="s">
        <v>753</v>
      </c>
      <c r="J8" s="6" t="s">
        <v>750</v>
      </c>
    </row>
    <row r="9" spans="2:10">
      <c r="B9" s="6">
        <v>3</v>
      </c>
      <c r="C9" s="6" t="s">
        <v>55</v>
      </c>
      <c r="D9" s="7" t="s">
        <v>735</v>
      </c>
      <c r="E9" t="s">
        <v>739</v>
      </c>
      <c r="F9" s="6" t="s">
        <v>86</v>
      </c>
      <c r="G9" s="6"/>
      <c r="H9" s="6" t="s">
        <v>747</v>
      </c>
      <c r="I9" s="6"/>
      <c r="J9" s="6" t="s">
        <v>750</v>
      </c>
    </row>
    <row r="10" spans="2:10">
      <c r="B10" s="6">
        <v>4</v>
      </c>
      <c r="C10" s="6" t="s">
        <v>55</v>
      </c>
      <c r="D10" s="7" t="s">
        <v>735</v>
      </c>
      <c r="E10" t="s">
        <v>740</v>
      </c>
      <c r="F10" s="6" t="s">
        <v>86</v>
      </c>
      <c r="G10" s="6"/>
      <c r="H10" s="6" t="s">
        <v>747</v>
      </c>
      <c r="I10" s="6"/>
      <c r="J10" s="6" t="s">
        <v>750</v>
      </c>
    </row>
    <row r="11" spans="2:10">
      <c r="B11" s="6">
        <v>5</v>
      </c>
      <c r="C11" s="6" t="s">
        <v>55</v>
      </c>
      <c r="D11" s="7" t="s">
        <v>735</v>
      </c>
      <c r="E11" t="s">
        <v>741</v>
      </c>
      <c r="F11" s="6" t="s">
        <v>86</v>
      </c>
      <c r="G11" s="6"/>
      <c r="H11" s="6" t="s">
        <v>747</v>
      </c>
      <c r="I11" s="6"/>
      <c r="J11" s="6" t="s">
        <v>750</v>
      </c>
    </row>
    <row r="12" spans="2:10">
      <c r="B12" s="6">
        <v>6</v>
      </c>
      <c r="C12" s="6" t="s">
        <v>55</v>
      </c>
      <c r="D12" s="7" t="s">
        <v>735</v>
      </c>
      <c r="E12" t="s">
        <v>742</v>
      </c>
      <c r="F12" s="6" t="s">
        <v>86</v>
      </c>
      <c r="G12" s="6"/>
      <c r="H12" s="6" t="s">
        <v>747</v>
      </c>
      <c r="I12" s="6"/>
      <c r="J12" s="6" t="s">
        <v>750</v>
      </c>
    </row>
    <row r="13" spans="2:10">
      <c r="B13" s="6">
        <v>7</v>
      </c>
      <c r="C13" s="6" t="s">
        <v>55</v>
      </c>
      <c r="D13" s="7" t="s">
        <v>735</v>
      </c>
      <c r="E13" t="s">
        <v>99</v>
      </c>
      <c r="F13" s="6" t="s">
        <v>86</v>
      </c>
      <c r="G13" s="6"/>
      <c r="H13" s="6" t="s">
        <v>747</v>
      </c>
      <c r="I13" s="6"/>
      <c r="J13" s="6" t="s">
        <v>750</v>
      </c>
    </row>
    <row r="14" spans="2:10">
      <c r="B14" s="6">
        <v>8</v>
      </c>
      <c r="C14" s="6" t="s">
        <v>55</v>
      </c>
      <c r="D14" s="7" t="s">
        <v>735</v>
      </c>
      <c r="E14" t="s">
        <v>743</v>
      </c>
      <c r="F14" s="6" t="s">
        <v>86</v>
      </c>
      <c r="G14" s="6"/>
      <c r="H14" s="6" t="s">
        <v>747</v>
      </c>
      <c r="I14" s="6"/>
      <c r="J14" s="6" t="s">
        <v>750</v>
      </c>
    </row>
    <row r="15" spans="2:10">
      <c r="B15" s="6">
        <v>9</v>
      </c>
      <c r="C15" s="6" t="s">
        <v>303</v>
      </c>
      <c r="D15" s="7" t="s">
        <v>735</v>
      </c>
      <c r="E15" t="s">
        <v>744</v>
      </c>
      <c r="F15" s="6" t="s">
        <v>86</v>
      </c>
      <c r="G15" s="6"/>
      <c r="H15" s="6" t="s">
        <v>747</v>
      </c>
      <c r="I15" s="6"/>
      <c r="J15" s="6" t="s">
        <v>751</v>
      </c>
    </row>
    <row r="16" spans="2:10" ht="165">
      <c r="B16" s="6">
        <v>10</v>
      </c>
      <c r="C16" s="6" t="s">
        <v>55</v>
      </c>
      <c r="D16" s="7" t="s">
        <v>735</v>
      </c>
      <c r="E16" s="7" t="s">
        <v>745</v>
      </c>
      <c r="F16" s="6" t="s">
        <v>86</v>
      </c>
      <c r="G16" s="6"/>
      <c r="H16" s="6" t="s">
        <v>747</v>
      </c>
      <c r="I16" s="10" t="s">
        <v>748</v>
      </c>
      <c r="J16" s="6" t="s">
        <v>750</v>
      </c>
    </row>
    <row r="17" spans="2:10" ht="30">
      <c r="B17" s="6">
        <v>11</v>
      </c>
      <c r="C17" s="6" t="s">
        <v>55</v>
      </c>
      <c r="D17" s="7" t="s">
        <v>735</v>
      </c>
      <c r="E17" s="7" t="s">
        <v>746</v>
      </c>
      <c r="F17" s="6" t="s">
        <v>86</v>
      </c>
      <c r="G17" s="6"/>
      <c r="H17" s="6" t="s">
        <v>747</v>
      </c>
      <c r="I17" s="10" t="s">
        <v>749</v>
      </c>
      <c r="J17" s="6" t="s">
        <v>750</v>
      </c>
    </row>
    <row r="18" spans="2:10">
      <c r="B18" s="6">
        <v>12</v>
      </c>
      <c r="C18" s="6" t="s">
        <v>55</v>
      </c>
      <c r="D18" s="7" t="s">
        <v>735</v>
      </c>
      <c r="E18" s="7" t="s">
        <v>539</v>
      </c>
      <c r="F18" s="6" t="s">
        <v>86</v>
      </c>
      <c r="G18" s="6"/>
      <c r="H18" s="6" t="s">
        <v>747</v>
      </c>
      <c r="I18" s="6"/>
      <c r="J18" s="6" t="s">
        <v>750</v>
      </c>
    </row>
    <row r="19" spans="2:10">
      <c r="B19" s="6">
        <v>13</v>
      </c>
      <c r="C19" s="6" t="s">
        <v>55</v>
      </c>
      <c r="D19" s="7" t="s">
        <v>735</v>
      </c>
      <c r="E19" s="7" t="s">
        <v>736</v>
      </c>
      <c r="F19" s="6" t="s">
        <v>86</v>
      </c>
      <c r="G19" s="6"/>
      <c r="H19" s="6" t="s">
        <v>747</v>
      </c>
      <c r="I19" s="6"/>
      <c r="J19" s="6" t="s">
        <v>750</v>
      </c>
    </row>
    <row r="20" spans="2:10">
      <c r="B20" s="6">
        <v>14</v>
      </c>
      <c r="C20" s="6" t="s">
        <v>55</v>
      </c>
      <c r="D20" s="7" t="s">
        <v>735</v>
      </c>
      <c r="E20" s="7" t="s">
        <v>80</v>
      </c>
      <c r="F20" s="6" t="s">
        <v>86</v>
      </c>
      <c r="G20" s="6"/>
      <c r="H20" s="6" t="s">
        <v>747</v>
      </c>
      <c r="I20" s="6"/>
      <c r="J20" s="6" t="s">
        <v>750</v>
      </c>
    </row>
  </sheetData>
  <mergeCells count="2">
    <mergeCell ref="C2:D2"/>
    <mergeCell ref="C3:D3"/>
  </mergeCells>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C1:K32"/>
  <sheetViews>
    <sheetView showGridLines="0" topLeftCell="C6" workbookViewId="0">
      <selection activeCell="J32" sqref="J32"/>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80.28515625" bestFit="1" customWidth="1"/>
  </cols>
  <sheetData>
    <row r="1" spans="3:11" ht="15.6" customHeight="1">
      <c r="C1" s="1" t="s">
        <v>6</v>
      </c>
      <c r="D1" s="2" t="s">
        <v>7</v>
      </c>
      <c r="E1" s="9"/>
    </row>
    <row r="2" spans="3:11" ht="16.149999999999999" customHeight="1">
      <c r="C2" s="1" t="s">
        <v>0</v>
      </c>
      <c r="D2" s="2" t="s">
        <v>5</v>
      </c>
      <c r="E2" s="9"/>
    </row>
    <row r="3" spans="3:11" ht="16.149999999999999" customHeight="1">
      <c r="C3" s="1" t="s">
        <v>1</v>
      </c>
      <c r="D3" s="2" t="s">
        <v>338</v>
      </c>
      <c r="E3" s="9"/>
    </row>
    <row r="4" spans="3:11" ht="14.45" customHeight="1">
      <c r="F4" s="3"/>
      <c r="G4" s="4"/>
      <c r="H4" s="4"/>
      <c r="I4" s="4"/>
      <c r="J4" s="4"/>
    </row>
    <row r="5" spans="3:11" ht="16.149999999999999" customHeight="1">
      <c r="C5" s="5" t="s">
        <v>4</v>
      </c>
      <c r="D5" s="5" t="s">
        <v>8</v>
      </c>
      <c r="E5" s="5" t="s">
        <v>15</v>
      </c>
      <c r="F5" s="5" t="s">
        <v>9</v>
      </c>
      <c r="G5" s="5" t="s">
        <v>339</v>
      </c>
      <c r="H5" s="5" t="s">
        <v>10</v>
      </c>
      <c r="I5" s="5" t="s">
        <v>11</v>
      </c>
      <c r="J5" s="5" t="s">
        <v>12</v>
      </c>
      <c r="K5" s="5" t="s">
        <v>13</v>
      </c>
    </row>
    <row r="6" spans="3:11">
      <c r="C6" s="6">
        <f t="shared" ref="C6:C32" si="0">IF(ROW(C5)=5,1,C5+1)</f>
        <v>1</v>
      </c>
      <c r="D6" s="7" t="s">
        <v>340</v>
      </c>
      <c r="E6" s="7" t="s">
        <v>341</v>
      </c>
      <c r="F6" s="8" t="s">
        <v>342</v>
      </c>
      <c r="G6" s="6" t="s">
        <v>17</v>
      </c>
      <c r="H6" s="6" t="s">
        <v>17</v>
      </c>
      <c r="I6" s="6" t="s">
        <v>607</v>
      </c>
      <c r="J6" s="6" t="s">
        <v>343</v>
      </c>
      <c r="K6" s="6" t="s">
        <v>344</v>
      </c>
    </row>
    <row r="7" spans="3:11">
      <c r="C7" s="6">
        <f t="shared" si="0"/>
        <v>2</v>
      </c>
      <c r="D7" s="7" t="s">
        <v>609</v>
      </c>
      <c r="E7" s="7" t="s">
        <v>16</v>
      </c>
      <c r="F7" s="8" t="s">
        <v>345</v>
      </c>
      <c r="G7" s="6" t="s">
        <v>17</v>
      </c>
      <c r="H7" s="6" t="s">
        <v>17</v>
      </c>
      <c r="I7" s="6" t="s">
        <v>607</v>
      </c>
      <c r="J7" s="6" t="s">
        <v>346</v>
      </c>
      <c r="K7" s="6" t="s">
        <v>344</v>
      </c>
    </row>
    <row r="8" spans="3:11">
      <c r="C8" s="6">
        <f t="shared" si="0"/>
        <v>3</v>
      </c>
      <c r="D8" s="7" t="s">
        <v>609</v>
      </c>
      <c r="E8" s="7" t="s">
        <v>16</v>
      </c>
      <c r="F8" s="8" t="s">
        <v>347</v>
      </c>
      <c r="G8" s="6" t="s">
        <v>17</v>
      </c>
      <c r="H8" s="6" t="s">
        <v>17</v>
      </c>
      <c r="I8" s="6" t="s">
        <v>607</v>
      </c>
      <c r="J8" s="6" t="s">
        <v>348</v>
      </c>
      <c r="K8" s="6" t="s">
        <v>344</v>
      </c>
    </row>
    <row r="9" spans="3:11">
      <c r="C9" s="6">
        <f t="shared" si="0"/>
        <v>4</v>
      </c>
      <c r="D9" s="7" t="s">
        <v>609</v>
      </c>
      <c r="E9" s="7" t="s">
        <v>16</v>
      </c>
      <c r="F9" s="8" t="s">
        <v>349</v>
      </c>
      <c r="G9" s="6" t="s">
        <v>17</v>
      </c>
      <c r="H9" s="6" t="s">
        <v>17</v>
      </c>
      <c r="I9" s="6" t="s">
        <v>607</v>
      </c>
      <c r="J9" s="6" t="s">
        <v>350</v>
      </c>
      <c r="K9" s="6" t="s">
        <v>344</v>
      </c>
    </row>
    <row r="10" spans="3:11">
      <c r="C10" s="6">
        <f t="shared" si="0"/>
        <v>5</v>
      </c>
      <c r="D10" s="7" t="s">
        <v>606</v>
      </c>
      <c r="E10" s="7" t="s">
        <v>16</v>
      </c>
      <c r="F10" s="7" t="s">
        <v>122</v>
      </c>
      <c r="G10" s="6" t="s">
        <v>17</v>
      </c>
      <c r="H10" s="6" t="s">
        <v>17</v>
      </c>
      <c r="I10" s="6" t="s">
        <v>18</v>
      </c>
      <c r="J10" s="6"/>
      <c r="K10" s="6" t="s">
        <v>344</v>
      </c>
    </row>
    <row r="11" spans="3:11">
      <c r="C11" s="6">
        <f t="shared" si="0"/>
        <v>6</v>
      </c>
      <c r="D11" s="7" t="s">
        <v>606</v>
      </c>
      <c r="E11" s="7" t="s">
        <v>16</v>
      </c>
      <c r="F11" s="8" t="s">
        <v>380</v>
      </c>
      <c r="G11" s="6" t="s">
        <v>17</v>
      </c>
      <c r="H11" s="6" t="s">
        <v>17</v>
      </c>
      <c r="I11" s="6" t="s">
        <v>18</v>
      </c>
      <c r="J11" s="6"/>
      <c r="K11" s="6" t="s">
        <v>344</v>
      </c>
    </row>
    <row r="12" spans="3:11">
      <c r="C12" s="6">
        <f t="shared" si="0"/>
        <v>7</v>
      </c>
      <c r="D12" s="7" t="s">
        <v>606</v>
      </c>
      <c r="E12" s="7" t="s">
        <v>16</v>
      </c>
      <c r="F12" s="8" t="s">
        <v>369</v>
      </c>
      <c r="G12" s="6" t="s">
        <v>17</v>
      </c>
      <c r="H12" s="6" t="s">
        <v>17</v>
      </c>
      <c r="I12" s="6" t="s">
        <v>18</v>
      </c>
      <c r="J12" s="6"/>
      <c r="K12" s="6" t="s">
        <v>344</v>
      </c>
    </row>
    <row r="13" spans="3:11">
      <c r="C13" s="6">
        <f t="shared" si="0"/>
        <v>8</v>
      </c>
      <c r="D13" s="7" t="s">
        <v>606</v>
      </c>
      <c r="E13" s="7" t="s">
        <v>16</v>
      </c>
      <c r="F13" s="8" t="s">
        <v>605</v>
      </c>
      <c r="G13" s="6" t="s">
        <v>17</v>
      </c>
      <c r="H13" s="6" t="s">
        <v>17</v>
      </c>
      <c r="I13" s="6" t="s">
        <v>18</v>
      </c>
      <c r="J13" s="10"/>
      <c r="K13" s="6" t="s">
        <v>344</v>
      </c>
    </row>
    <row r="14" spans="3:11">
      <c r="C14" s="6">
        <f t="shared" si="0"/>
        <v>9</v>
      </c>
      <c r="D14" s="7" t="s">
        <v>354</v>
      </c>
      <c r="E14" s="7" t="s">
        <v>608</v>
      </c>
      <c r="F14" s="8" t="s">
        <v>599</v>
      </c>
      <c r="G14" s="6" t="s">
        <v>17</v>
      </c>
      <c r="H14" s="6" t="s">
        <v>17</v>
      </c>
      <c r="I14" s="6" t="s">
        <v>610</v>
      </c>
      <c r="J14" s="10"/>
      <c r="K14" s="6" t="s">
        <v>611</v>
      </c>
    </row>
    <row r="15" spans="3:11">
      <c r="C15" s="6">
        <f t="shared" si="0"/>
        <v>10</v>
      </c>
      <c r="D15" s="7" t="s">
        <v>354</v>
      </c>
      <c r="E15" s="7" t="s">
        <v>608</v>
      </c>
      <c r="F15" s="8" t="s">
        <v>600</v>
      </c>
      <c r="G15" s="6" t="s">
        <v>17</v>
      </c>
      <c r="H15" s="6" t="s">
        <v>17</v>
      </c>
      <c r="I15" s="6" t="s">
        <v>610</v>
      </c>
      <c r="J15" s="6"/>
      <c r="K15" s="6" t="s">
        <v>611</v>
      </c>
    </row>
    <row r="16" spans="3:11">
      <c r="C16" s="6">
        <f t="shared" si="0"/>
        <v>11</v>
      </c>
      <c r="D16" s="7" t="s">
        <v>354</v>
      </c>
      <c r="E16" s="7" t="s">
        <v>608</v>
      </c>
      <c r="F16" s="8" t="s">
        <v>601</v>
      </c>
      <c r="G16" s="6" t="s">
        <v>17</v>
      </c>
      <c r="H16" s="6" t="s">
        <v>17</v>
      </c>
      <c r="I16" s="6" t="s">
        <v>610</v>
      </c>
      <c r="J16" s="10"/>
      <c r="K16" s="6" t="s">
        <v>611</v>
      </c>
    </row>
    <row r="17" spans="3:11">
      <c r="C17" s="6">
        <f t="shared" si="0"/>
        <v>12</v>
      </c>
      <c r="D17" s="7" t="s">
        <v>354</v>
      </c>
      <c r="E17" s="7" t="s">
        <v>608</v>
      </c>
      <c r="F17" s="8" t="s">
        <v>380</v>
      </c>
      <c r="G17" s="6" t="s">
        <v>17</v>
      </c>
      <c r="H17" s="6" t="s">
        <v>17</v>
      </c>
      <c r="I17" s="6" t="s">
        <v>610</v>
      </c>
      <c r="J17" s="10"/>
      <c r="K17" s="6" t="s">
        <v>611</v>
      </c>
    </row>
    <row r="18" spans="3:11">
      <c r="C18" s="6">
        <f t="shared" si="0"/>
        <v>13</v>
      </c>
      <c r="D18" s="7" t="s">
        <v>354</v>
      </c>
      <c r="E18" s="7" t="s">
        <v>608</v>
      </c>
      <c r="F18" s="8" t="s">
        <v>602</v>
      </c>
      <c r="G18" s="6" t="s">
        <v>17</v>
      </c>
      <c r="H18" s="6" t="s">
        <v>17</v>
      </c>
      <c r="I18" s="6" t="s">
        <v>610</v>
      </c>
      <c r="J18" s="6"/>
      <c r="K18" s="6" t="s">
        <v>611</v>
      </c>
    </row>
    <row r="19" spans="3:11">
      <c r="C19" s="6">
        <f t="shared" si="0"/>
        <v>14</v>
      </c>
      <c r="D19" s="7" t="s">
        <v>354</v>
      </c>
      <c r="E19" s="7" t="s">
        <v>608</v>
      </c>
      <c r="F19" s="8" t="s">
        <v>603</v>
      </c>
      <c r="G19" s="6" t="s">
        <v>17</v>
      </c>
      <c r="H19" s="6" t="s">
        <v>17</v>
      </c>
      <c r="I19" s="6" t="s">
        <v>610</v>
      </c>
      <c r="J19" s="10"/>
      <c r="K19" s="6" t="s">
        <v>611</v>
      </c>
    </row>
    <row r="20" spans="3:11">
      <c r="C20" s="6">
        <f t="shared" si="0"/>
        <v>15</v>
      </c>
      <c r="D20" s="7" t="s">
        <v>354</v>
      </c>
      <c r="E20" s="7" t="s">
        <v>608</v>
      </c>
      <c r="F20" s="83">
        <v>0.62670000000000003</v>
      </c>
      <c r="G20" s="6" t="s">
        <v>17</v>
      </c>
      <c r="H20" s="6" t="s">
        <v>17</v>
      </c>
      <c r="I20" s="6" t="s">
        <v>610</v>
      </c>
      <c r="J20" s="10"/>
      <c r="K20" s="6" t="s">
        <v>611</v>
      </c>
    </row>
    <row r="21" spans="3:11">
      <c r="C21" s="6">
        <f t="shared" si="0"/>
        <v>16</v>
      </c>
      <c r="D21" s="7" t="s">
        <v>354</v>
      </c>
      <c r="E21" s="7" t="s">
        <v>608</v>
      </c>
      <c r="F21" s="101" t="s">
        <v>604</v>
      </c>
      <c r="G21" s="6" t="s">
        <v>17</v>
      </c>
      <c r="H21" s="6" t="s">
        <v>17</v>
      </c>
      <c r="I21" s="6" t="s">
        <v>610</v>
      </c>
      <c r="J21" s="10"/>
      <c r="K21" s="6" t="s">
        <v>611</v>
      </c>
    </row>
    <row r="22" spans="3:11">
      <c r="C22" s="6">
        <f t="shared" si="0"/>
        <v>17</v>
      </c>
      <c r="D22" s="7" t="s">
        <v>340</v>
      </c>
      <c r="E22" s="8" t="s">
        <v>615</v>
      </c>
      <c r="F22" s="8" t="s">
        <v>614</v>
      </c>
      <c r="G22" s="6" t="s">
        <v>17</v>
      </c>
      <c r="H22" s="6" t="s">
        <v>17</v>
      </c>
      <c r="I22" s="6" t="s">
        <v>610</v>
      </c>
      <c r="J22" s="10"/>
      <c r="K22" s="6" t="s">
        <v>616</v>
      </c>
    </row>
    <row r="23" spans="3:11">
      <c r="C23" s="6">
        <f t="shared" si="0"/>
        <v>18</v>
      </c>
      <c r="D23" s="7" t="s">
        <v>340</v>
      </c>
      <c r="E23" s="8" t="s">
        <v>615</v>
      </c>
      <c r="F23" s="8" t="s">
        <v>612</v>
      </c>
      <c r="G23" s="6" t="s">
        <v>17</v>
      </c>
      <c r="H23" s="6" t="s">
        <v>17</v>
      </c>
      <c r="I23" s="6" t="s">
        <v>610</v>
      </c>
      <c r="J23" s="10"/>
      <c r="K23" s="6" t="s">
        <v>616</v>
      </c>
    </row>
    <row r="24" spans="3:11">
      <c r="C24" s="6">
        <f t="shared" si="0"/>
        <v>19</v>
      </c>
      <c r="D24" s="7" t="s">
        <v>340</v>
      </c>
      <c r="E24" s="8" t="s">
        <v>615</v>
      </c>
      <c r="F24" s="8" t="s">
        <v>613</v>
      </c>
      <c r="G24" s="6" t="s">
        <v>17</v>
      </c>
      <c r="H24" s="6" t="s">
        <v>17</v>
      </c>
      <c r="I24" s="6" t="s">
        <v>610</v>
      </c>
      <c r="J24" s="10"/>
      <c r="K24" s="6" t="s">
        <v>616</v>
      </c>
    </row>
    <row r="25" spans="3:11">
      <c r="C25" s="6">
        <f t="shared" si="0"/>
        <v>20</v>
      </c>
      <c r="D25" s="7" t="s">
        <v>624</v>
      </c>
      <c r="E25" s="7" t="s">
        <v>625</v>
      </c>
      <c r="F25" s="8" t="s">
        <v>262</v>
      </c>
      <c r="G25" s="6" t="s">
        <v>17</v>
      </c>
      <c r="H25" s="6" t="s">
        <v>17</v>
      </c>
      <c r="I25" s="6" t="s">
        <v>610</v>
      </c>
      <c r="J25" s="10"/>
      <c r="K25" s="6" t="s">
        <v>228</v>
      </c>
    </row>
    <row r="26" spans="3:11">
      <c r="C26" s="6">
        <f t="shared" si="0"/>
        <v>21</v>
      </c>
      <c r="D26" s="7" t="s">
        <v>624</v>
      </c>
      <c r="E26" s="7" t="s">
        <v>625</v>
      </c>
      <c r="F26" s="8" t="s">
        <v>617</v>
      </c>
      <c r="G26" s="6" t="s">
        <v>17</v>
      </c>
      <c r="H26" s="6" t="s">
        <v>17</v>
      </c>
      <c r="I26" s="6" t="s">
        <v>610</v>
      </c>
      <c r="J26" s="10"/>
      <c r="K26" s="6" t="s">
        <v>228</v>
      </c>
    </row>
    <row r="27" spans="3:11">
      <c r="C27" s="6"/>
      <c r="D27" s="7" t="s">
        <v>624</v>
      </c>
      <c r="E27" s="7" t="s">
        <v>625</v>
      </c>
      <c r="F27" s="8" t="s">
        <v>618</v>
      </c>
      <c r="G27" s="6" t="s">
        <v>17</v>
      </c>
      <c r="H27" s="6" t="s">
        <v>17</v>
      </c>
      <c r="I27" s="6" t="s">
        <v>610</v>
      </c>
      <c r="J27" s="10"/>
      <c r="K27" s="6" t="s">
        <v>228</v>
      </c>
    </row>
    <row r="28" spans="3:11">
      <c r="C28" s="6">
        <f t="shared" si="0"/>
        <v>1</v>
      </c>
      <c r="D28" s="7" t="s">
        <v>624</v>
      </c>
      <c r="E28" s="7" t="s">
        <v>625</v>
      </c>
      <c r="F28" s="8" t="s">
        <v>619</v>
      </c>
      <c r="G28" s="6" t="s">
        <v>17</v>
      </c>
      <c r="H28" s="6" t="s">
        <v>17</v>
      </c>
      <c r="I28" s="6" t="s">
        <v>610</v>
      </c>
      <c r="J28" s="10"/>
      <c r="K28" s="6" t="s">
        <v>228</v>
      </c>
    </row>
    <row r="29" spans="3:11">
      <c r="C29" s="6">
        <f t="shared" si="0"/>
        <v>2</v>
      </c>
      <c r="D29" s="7" t="s">
        <v>446</v>
      </c>
      <c r="E29" s="7" t="s">
        <v>625</v>
      </c>
      <c r="F29" s="8" t="s">
        <v>620</v>
      </c>
      <c r="G29" s="6" t="s">
        <v>17</v>
      </c>
      <c r="H29" s="6" t="s">
        <v>17</v>
      </c>
      <c r="I29" s="6" t="s">
        <v>610</v>
      </c>
      <c r="J29" s="6"/>
      <c r="K29" s="6" t="s">
        <v>21</v>
      </c>
    </row>
    <row r="30" spans="3:11">
      <c r="C30" s="6">
        <f t="shared" si="0"/>
        <v>3</v>
      </c>
      <c r="D30" s="7" t="s">
        <v>446</v>
      </c>
      <c r="E30" s="7" t="s">
        <v>625</v>
      </c>
      <c r="F30" s="8" t="s">
        <v>621</v>
      </c>
      <c r="G30" s="6" t="s">
        <v>17</v>
      </c>
      <c r="H30" s="6" t="s">
        <v>17</v>
      </c>
      <c r="I30" s="6" t="s">
        <v>610</v>
      </c>
      <c r="J30" s="6"/>
      <c r="K30" s="6" t="s">
        <v>21</v>
      </c>
    </row>
    <row r="31" spans="3:11">
      <c r="C31" s="6">
        <f t="shared" si="0"/>
        <v>4</v>
      </c>
      <c r="D31" s="7" t="s">
        <v>354</v>
      </c>
      <c r="E31" s="7" t="s">
        <v>75</v>
      </c>
      <c r="F31" s="8" t="s">
        <v>284</v>
      </c>
      <c r="G31" s="6" t="s">
        <v>17</v>
      </c>
      <c r="H31" s="6" t="s">
        <v>17</v>
      </c>
      <c r="I31" s="6" t="s">
        <v>610</v>
      </c>
      <c r="J31" s="6"/>
      <c r="K31" s="6" t="s">
        <v>197</v>
      </c>
    </row>
    <row r="32" spans="3:11">
      <c r="C32" s="6">
        <f t="shared" si="0"/>
        <v>5</v>
      </c>
      <c r="D32" s="7" t="s">
        <v>354</v>
      </c>
      <c r="E32" s="7" t="s">
        <v>75</v>
      </c>
      <c r="F32" s="8" t="s">
        <v>568</v>
      </c>
      <c r="G32" s="6" t="s">
        <v>17</v>
      </c>
      <c r="H32" s="6" t="s">
        <v>17</v>
      </c>
      <c r="I32" s="6" t="s">
        <v>610</v>
      </c>
      <c r="J32" s="10"/>
      <c r="K32" s="6" t="s">
        <v>197</v>
      </c>
    </row>
  </sheetData>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B2:I19"/>
  <sheetViews>
    <sheetView topLeftCell="C1" zoomScale="115" zoomScaleNormal="115" workbookViewId="0">
      <selection activeCell="G17" sqref="G17"/>
    </sheetView>
  </sheetViews>
  <sheetFormatPr baseColWidth="10" defaultRowHeight="15"/>
  <cols>
    <col min="2" max="2" width="13" customWidth="1"/>
    <col min="3" max="3" width="14.5703125" customWidth="1"/>
    <col min="4" max="4" width="14.28515625" customWidth="1"/>
    <col min="5" max="5" width="14.140625" customWidth="1"/>
    <col min="6" max="6" width="13.85546875" customWidth="1"/>
    <col min="7" max="7" width="13" customWidth="1"/>
    <col min="8" max="8" width="16.7109375" customWidth="1"/>
    <col min="11" max="11" width="17.85546875" customWidth="1"/>
  </cols>
  <sheetData>
    <row r="2" spans="2:9" ht="15.75" thickBot="1"/>
    <row r="3" spans="2:9" ht="21.75" thickBot="1">
      <c r="B3" s="84" t="s">
        <v>626</v>
      </c>
      <c r="C3" s="85" t="s">
        <v>627</v>
      </c>
      <c r="D3" s="86" t="s">
        <v>628</v>
      </c>
      <c r="E3" s="86" t="s">
        <v>629</v>
      </c>
      <c r="F3" s="86" t="s">
        <v>630</v>
      </c>
      <c r="G3" s="86" t="s">
        <v>631</v>
      </c>
      <c r="H3" s="91" t="s">
        <v>470</v>
      </c>
      <c r="I3" s="99" t="s">
        <v>438</v>
      </c>
    </row>
    <row r="4" spans="2:9" ht="32.25" thickBot="1">
      <c r="B4" s="118" t="s">
        <v>632</v>
      </c>
      <c r="C4" s="87" t="s">
        <v>633</v>
      </c>
      <c r="D4" s="87" t="s">
        <v>634</v>
      </c>
      <c r="E4" s="88" t="s">
        <v>636</v>
      </c>
      <c r="F4" s="88" t="s">
        <v>635</v>
      </c>
      <c r="G4" s="88" t="s">
        <v>637</v>
      </c>
      <c r="H4" s="97">
        <v>309045599</v>
      </c>
      <c r="I4" s="100" t="s">
        <v>669</v>
      </c>
    </row>
    <row r="5" spans="2:9" ht="21.75" thickBot="1">
      <c r="B5" s="119"/>
      <c r="C5" s="87" t="s">
        <v>638</v>
      </c>
      <c r="D5" s="87" t="s">
        <v>639</v>
      </c>
      <c r="E5" s="88" t="s">
        <v>641</v>
      </c>
      <c r="F5" s="88" t="s">
        <v>640</v>
      </c>
      <c r="G5" s="88" t="s">
        <v>637</v>
      </c>
      <c r="H5" s="97">
        <v>309045599</v>
      </c>
      <c r="I5" s="100" t="s">
        <v>669</v>
      </c>
    </row>
    <row r="6" spans="2:9" ht="32.25" thickBot="1">
      <c r="B6" s="119"/>
      <c r="C6" s="87" t="s">
        <v>642</v>
      </c>
      <c r="D6" s="87" t="s">
        <v>643</v>
      </c>
      <c r="E6" s="88" t="s">
        <v>644</v>
      </c>
      <c r="F6" s="88" t="s">
        <v>635</v>
      </c>
      <c r="G6" s="88" t="s">
        <v>637</v>
      </c>
      <c r="H6" s="97">
        <v>309045599</v>
      </c>
      <c r="I6" s="100" t="s">
        <v>669</v>
      </c>
    </row>
    <row r="7" spans="2:9" ht="21.75" thickBot="1">
      <c r="B7" s="119"/>
      <c r="C7" s="87" t="s">
        <v>645</v>
      </c>
      <c r="D7" s="87" t="s">
        <v>646</v>
      </c>
      <c r="E7" s="88" t="s">
        <v>636</v>
      </c>
      <c r="F7" s="88" t="s">
        <v>635</v>
      </c>
      <c r="G7" s="88" t="s">
        <v>647</v>
      </c>
      <c r="H7" s="92">
        <v>309045326</v>
      </c>
      <c r="I7" s="100" t="s">
        <v>668</v>
      </c>
    </row>
    <row r="8" spans="2:9" ht="21.75" thickBot="1">
      <c r="B8" s="119"/>
      <c r="C8" s="87" t="s">
        <v>648</v>
      </c>
      <c r="D8" s="87" t="s">
        <v>649</v>
      </c>
      <c r="E8" s="88" t="s">
        <v>641</v>
      </c>
      <c r="F8" s="88" t="s">
        <v>640</v>
      </c>
      <c r="G8" s="88" t="s">
        <v>647</v>
      </c>
      <c r="H8" s="97">
        <v>309045326</v>
      </c>
      <c r="I8" s="100" t="s">
        <v>668</v>
      </c>
    </row>
    <row r="9" spans="2:9" ht="21.75" thickBot="1">
      <c r="B9" s="120"/>
      <c r="C9" s="87" t="s">
        <v>650</v>
      </c>
      <c r="D9" s="87" t="s">
        <v>651</v>
      </c>
      <c r="E9" s="88" t="s">
        <v>644</v>
      </c>
      <c r="F9" s="88" t="s">
        <v>635</v>
      </c>
      <c r="G9" s="88" t="s">
        <v>647</v>
      </c>
      <c r="H9" s="97">
        <v>309045326</v>
      </c>
      <c r="I9" s="100" t="s">
        <v>668</v>
      </c>
    </row>
    <row r="10" spans="2:9" ht="17.25" thickBot="1">
      <c r="B10" s="121" t="s">
        <v>652</v>
      </c>
      <c r="C10" s="87" t="s">
        <v>653</v>
      </c>
      <c r="D10" s="87" t="s">
        <v>654</v>
      </c>
      <c r="E10" s="88" t="s">
        <v>655</v>
      </c>
      <c r="F10" s="88">
        <v>279595054</v>
      </c>
      <c r="G10" s="88" t="s">
        <v>647</v>
      </c>
      <c r="H10" s="97">
        <v>309045326</v>
      </c>
      <c r="I10" s="100" t="s">
        <v>668</v>
      </c>
    </row>
    <row r="11" spans="2:9" ht="17.25" thickBot="1">
      <c r="B11" s="120"/>
      <c r="C11" s="87" t="s">
        <v>656</v>
      </c>
      <c r="D11" s="87" t="s">
        <v>657</v>
      </c>
      <c r="E11" s="88" t="s">
        <v>655</v>
      </c>
      <c r="F11" s="88">
        <v>279595054</v>
      </c>
      <c r="G11" s="88" t="s">
        <v>658</v>
      </c>
      <c r="H11" s="97">
        <v>309045581</v>
      </c>
      <c r="I11" s="100" t="s">
        <v>667</v>
      </c>
    </row>
    <row r="12" spans="2:9" ht="32.25" thickBot="1">
      <c r="B12" s="122" t="s">
        <v>659</v>
      </c>
      <c r="C12" s="87" t="s">
        <v>660</v>
      </c>
      <c r="D12" s="87" t="s">
        <v>661</v>
      </c>
      <c r="E12" s="88" t="s">
        <v>663</v>
      </c>
      <c r="F12" s="88" t="s">
        <v>662</v>
      </c>
      <c r="G12" s="88" t="s">
        <v>647</v>
      </c>
      <c r="H12" s="97">
        <v>309045326</v>
      </c>
      <c r="I12" s="100" t="s">
        <v>668</v>
      </c>
    </row>
    <row r="13" spans="2:9" ht="21.75" thickBot="1">
      <c r="B13" s="123"/>
      <c r="C13" s="87" t="s">
        <v>664</v>
      </c>
      <c r="D13" s="89" t="s">
        <v>665</v>
      </c>
      <c r="E13" s="88" t="s">
        <v>663</v>
      </c>
      <c r="F13" s="88" t="s">
        <v>662</v>
      </c>
      <c r="G13" s="88" t="s">
        <v>647</v>
      </c>
      <c r="H13" s="97">
        <v>309045326</v>
      </c>
      <c r="I13" s="100" t="s">
        <v>668</v>
      </c>
    </row>
    <row r="14" spans="2:9" ht="17.25" thickBot="1">
      <c r="B14" s="84" t="s">
        <v>670</v>
      </c>
      <c r="C14" s="87" t="s">
        <v>669</v>
      </c>
      <c r="D14" s="84" t="s">
        <v>674</v>
      </c>
      <c r="E14" s="98">
        <v>169395007</v>
      </c>
      <c r="F14" s="94">
        <v>310510049</v>
      </c>
      <c r="G14" s="88" t="s">
        <v>637</v>
      </c>
      <c r="H14" s="97">
        <v>309045599</v>
      </c>
      <c r="I14" s="100" t="s">
        <v>669</v>
      </c>
    </row>
    <row r="15" spans="2:9" ht="21.75" thickBot="1">
      <c r="B15" s="90" t="s">
        <v>683</v>
      </c>
      <c r="C15" s="87" t="s">
        <v>684</v>
      </c>
      <c r="D15" s="84" t="s">
        <v>685</v>
      </c>
      <c r="E15" s="98">
        <v>169395022</v>
      </c>
      <c r="F15" s="94">
        <v>310510063</v>
      </c>
      <c r="G15" s="88" t="s">
        <v>647</v>
      </c>
      <c r="H15" s="97">
        <v>309045326</v>
      </c>
      <c r="I15" s="100" t="s">
        <v>668</v>
      </c>
    </row>
    <row r="16" spans="2:9" ht="32.25" thickBot="1">
      <c r="B16" s="90" t="s">
        <v>688</v>
      </c>
      <c r="C16" s="87" t="s">
        <v>669</v>
      </c>
      <c r="D16" s="84" t="s">
        <v>689</v>
      </c>
      <c r="E16" s="98">
        <v>169395025</v>
      </c>
      <c r="F16" s="94">
        <v>310510312</v>
      </c>
      <c r="G16" s="88" t="s">
        <v>637</v>
      </c>
      <c r="H16" s="97">
        <v>309045599</v>
      </c>
      <c r="I16" s="100" t="s">
        <v>669</v>
      </c>
    </row>
    <row r="17" spans="2:9" ht="53.25" thickBot="1">
      <c r="B17" s="90" t="s">
        <v>687</v>
      </c>
      <c r="C17" s="87" t="s">
        <v>669</v>
      </c>
      <c r="D17" s="84" t="s">
        <v>686</v>
      </c>
      <c r="E17" s="98">
        <v>169395023</v>
      </c>
      <c r="F17" s="94">
        <v>310510086</v>
      </c>
      <c r="G17" s="88" t="s">
        <v>637</v>
      </c>
      <c r="H17" s="97">
        <v>309045599</v>
      </c>
      <c r="I17" s="100" t="s">
        <v>669</v>
      </c>
    </row>
    <row r="18" spans="2:9" ht="23.25" customHeight="1" thickBot="1">
      <c r="B18" s="90" t="s">
        <v>671</v>
      </c>
      <c r="C18" s="87" t="s">
        <v>656</v>
      </c>
      <c r="D18" s="97" t="s">
        <v>675</v>
      </c>
      <c r="E18" s="97">
        <v>169395008</v>
      </c>
      <c r="F18" s="97">
        <v>310510011</v>
      </c>
      <c r="G18" s="88" t="s">
        <v>658</v>
      </c>
      <c r="H18" s="97">
        <v>309045581</v>
      </c>
      <c r="I18" s="100" t="s">
        <v>667</v>
      </c>
    </row>
    <row r="19" spans="2:9" ht="21.75" thickBot="1">
      <c r="B19" s="90" t="s">
        <v>672</v>
      </c>
      <c r="C19" s="87" t="s">
        <v>666</v>
      </c>
      <c r="D19" s="93" t="s">
        <v>673</v>
      </c>
      <c r="E19" s="96">
        <v>169395013</v>
      </c>
      <c r="F19" s="95">
        <v>310510008</v>
      </c>
      <c r="G19" s="88" t="s">
        <v>647</v>
      </c>
      <c r="H19" s="97">
        <v>309045326</v>
      </c>
      <c r="I19" s="100" t="s">
        <v>668</v>
      </c>
    </row>
  </sheetData>
  <mergeCells count="3">
    <mergeCell ref="B4:B9"/>
    <mergeCell ref="B10:B11"/>
    <mergeCell ref="B12:B13"/>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C000"/>
  </sheetPr>
  <dimension ref="A1:D43"/>
  <sheetViews>
    <sheetView showGridLines="0" workbookViewId="0">
      <selection activeCell="D8" sqref="D8"/>
    </sheetView>
  </sheetViews>
  <sheetFormatPr baseColWidth="10" defaultRowHeight="15"/>
  <cols>
    <col min="1" max="1" width="5.28515625" style="113" bestFit="1" customWidth="1"/>
    <col min="2" max="2" width="11.42578125" style="106"/>
    <col min="3" max="3" width="69.28515625" style="106" bestFit="1" customWidth="1"/>
    <col min="4" max="16384" width="11.42578125" style="106"/>
  </cols>
  <sheetData>
    <row r="1" spans="1:4">
      <c r="A1" s="105" t="s">
        <v>691</v>
      </c>
      <c r="B1" s="105" t="s">
        <v>692</v>
      </c>
      <c r="C1" s="105" t="s">
        <v>152</v>
      </c>
      <c r="D1" s="115" t="s">
        <v>769</v>
      </c>
    </row>
    <row r="2" spans="1:4">
      <c r="A2" s="107">
        <v>1</v>
      </c>
      <c r="B2" s="108">
        <v>818000365</v>
      </c>
      <c r="C2" s="109" t="s">
        <v>693</v>
      </c>
    </row>
    <row r="3" spans="1:4">
      <c r="A3" s="110">
        <v>2</v>
      </c>
      <c r="B3" s="111">
        <v>800095147</v>
      </c>
      <c r="C3" s="109" t="s">
        <v>694</v>
      </c>
    </row>
    <row r="4" spans="1:4">
      <c r="A4" s="110">
        <v>3</v>
      </c>
      <c r="B4" s="111">
        <v>890201230</v>
      </c>
      <c r="C4" s="109" t="s">
        <v>695</v>
      </c>
    </row>
    <row r="5" spans="1:4">
      <c r="A5" s="110">
        <v>4</v>
      </c>
      <c r="B5" s="111">
        <v>891680046</v>
      </c>
      <c r="C5" s="109" t="s">
        <v>696</v>
      </c>
    </row>
    <row r="6" spans="1:4">
      <c r="A6" s="110">
        <v>5</v>
      </c>
      <c r="B6" s="111">
        <v>899999094</v>
      </c>
      <c r="C6" s="112" t="s">
        <v>697</v>
      </c>
    </row>
    <row r="7" spans="1:4">
      <c r="A7" s="110">
        <v>6</v>
      </c>
      <c r="B7" s="111">
        <v>860007638</v>
      </c>
      <c r="C7" s="109" t="s">
        <v>698</v>
      </c>
    </row>
    <row r="8" spans="1:4">
      <c r="A8" s="110">
        <v>7</v>
      </c>
      <c r="B8" s="111">
        <v>800249860</v>
      </c>
      <c r="C8" s="109" t="s">
        <v>699</v>
      </c>
    </row>
    <row r="9" spans="1:4">
      <c r="A9" s="110">
        <v>8</v>
      </c>
      <c r="B9" s="111">
        <v>890700654</v>
      </c>
      <c r="C9" s="109" t="s">
        <v>700</v>
      </c>
    </row>
    <row r="10" spans="1:4">
      <c r="A10" s="110">
        <v>9</v>
      </c>
      <c r="B10" s="111">
        <v>899999115</v>
      </c>
      <c r="C10" s="112" t="s">
        <v>701</v>
      </c>
    </row>
    <row r="11" spans="1:4">
      <c r="A11" s="110">
        <v>10</v>
      </c>
      <c r="B11" s="111">
        <v>890001059</v>
      </c>
      <c r="C11" s="112" t="s">
        <v>702</v>
      </c>
    </row>
    <row r="12" spans="1:4">
      <c r="A12" s="110">
        <v>11</v>
      </c>
      <c r="B12" s="111">
        <v>890904996</v>
      </c>
      <c r="C12" s="109" t="s">
        <v>703</v>
      </c>
    </row>
    <row r="13" spans="1:4">
      <c r="A13" s="110">
        <v>12</v>
      </c>
      <c r="B13" s="111">
        <v>899999161</v>
      </c>
      <c r="C13" s="109" t="s">
        <v>704</v>
      </c>
    </row>
    <row r="14" spans="1:4">
      <c r="A14" s="110">
        <v>13</v>
      </c>
      <c r="B14" s="111">
        <v>890981726</v>
      </c>
      <c r="C14" s="109" t="s">
        <v>705</v>
      </c>
    </row>
    <row r="15" spans="1:4">
      <c r="A15" s="110">
        <v>14</v>
      </c>
      <c r="B15" s="111">
        <v>890103129</v>
      </c>
      <c r="C15" s="109" t="s">
        <v>706</v>
      </c>
    </row>
    <row r="16" spans="1:4">
      <c r="A16" s="110">
        <v>15</v>
      </c>
      <c r="B16" s="111">
        <v>890980757</v>
      </c>
      <c r="C16" s="112" t="s">
        <v>707</v>
      </c>
    </row>
    <row r="17" spans="1:3">
      <c r="A17" s="110">
        <v>16</v>
      </c>
      <c r="B17" s="111">
        <v>890303841</v>
      </c>
      <c r="C17" s="112" t="s">
        <v>708</v>
      </c>
    </row>
    <row r="18" spans="1:3">
      <c r="A18" s="110">
        <v>17</v>
      </c>
      <c r="B18" s="111">
        <v>891900221</v>
      </c>
      <c r="C18" s="112" t="s">
        <v>709</v>
      </c>
    </row>
    <row r="19" spans="1:3">
      <c r="A19" s="110">
        <v>18</v>
      </c>
      <c r="B19" s="111">
        <v>891901158</v>
      </c>
      <c r="C19" s="112" t="s">
        <v>710</v>
      </c>
    </row>
    <row r="20" spans="1:3">
      <c r="A20" s="110">
        <v>19</v>
      </c>
      <c r="B20" s="111">
        <v>800000118</v>
      </c>
      <c r="C20" s="109" t="s">
        <v>711</v>
      </c>
    </row>
    <row r="21" spans="1:3">
      <c r="A21" s="110">
        <v>20</v>
      </c>
      <c r="B21" s="111">
        <v>890905166</v>
      </c>
      <c r="C21" s="109" t="s">
        <v>712</v>
      </c>
    </row>
    <row r="22" spans="1:3">
      <c r="A22" s="110">
        <v>21</v>
      </c>
      <c r="B22" s="111">
        <v>890304155</v>
      </c>
      <c r="C22" s="109" t="s">
        <v>713</v>
      </c>
    </row>
    <row r="23" spans="1:3">
      <c r="A23" s="110">
        <v>22</v>
      </c>
      <c r="B23" s="111">
        <v>800155000</v>
      </c>
      <c r="C23" s="112" t="s">
        <v>714</v>
      </c>
    </row>
    <row r="24" spans="1:3">
      <c r="A24" s="110">
        <v>23</v>
      </c>
      <c r="B24" s="111">
        <v>891200209</v>
      </c>
      <c r="C24" s="109" t="s">
        <v>715</v>
      </c>
    </row>
    <row r="25" spans="1:3">
      <c r="A25" s="110">
        <v>24</v>
      </c>
      <c r="B25" s="111">
        <v>899999151</v>
      </c>
      <c r="C25" s="109" t="s">
        <v>716</v>
      </c>
    </row>
    <row r="26" spans="1:3">
      <c r="A26" s="110">
        <v>25</v>
      </c>
      <c r="B26" s="111">
        <v>800099860</v>
      </c>
      <c r="C26" s="109" t="s">
        <v>717</v>
      </c>
    </row>
    <row r="27" spans="1:3">
      <c r="A27" s="110">
        <v>26</v>
      </c>
      <c r="B27" s="111">
        <v>800155633</v>
      </c>
      <c r="C27" s="109" t="s">
        <v>718</v>
      </c>
    </row>
    <row r="28" spans="1:3">
      <c r="A28" s="110">
        <v>27</v>
      </c>
      <c r="B28" s="111">
        <v>890201538</v>
      </c>
      <c r="C28" s="109" t="s">
        <v>719</v>
      </c>
    </row>
    <row r="29" spans="1:3">
      <c r="A29" s="110">
        <v>28</v>
      </c>
      <c r="B29" s="111">
        <v>890801167</v>
      </c>
      <c r="C29" s="109" t="s">
        <v>720</v>
      </c>
    </row>
    <row r="30" spans="1:3">
      <c r="A30" s="110">
        <v>29</v>
      </c>
      <c r="B30" s="111">
        <v>800115102</v>
      </c>
      <c r="C30" s="109" t="s">
        <v>721</v>
      </c>
    </row>
    <row r="31" spans="1:3">
      <c r="A31" s="110">
        <v>30</v>
      </c>
      <c r="B31" s="111">
        <v>890306607</v>
      </c>
      <c r="C31" s="112" t="s">
        <v>722</v>
      </c>
    </row>
    <row r="32" spans="1:3">
      <c r="A32" s="110">
        <v>31</v>
      </c>
      <c r="B32" s="111">
        <v>890923668</v>
      </c>
      <c r="C32" s="109" t="s">
        <v>723</v>
      </c>
    </row>
    <row r="33" spans="1:3">
      <c r="A33" s="110">
        <v>32</v>
      </c>
      <c r="B33" s="111">
        <v>890980136</v>
      </c>
      <c r="C33" s="109" t="s">
        <v>724</v>
      </c>
    </row>
    <row r="34" spans="1:3">
      <c r="A34" s="110">
        <v>33</v>
      </c>
      <c r="B34" s="111">
        <v>909002860</v>
      </c>
      <c r="C34" s="109" t="s">
        <v>725</v>
      </c>
    </row>
    <row r="35" spans="1:3">
      <c r="A35" s="110">
        <v>34</v>
      </c>
      <c r="B35" s="111">
        <v>890905419</v>
      </c>
      <c r="C35" s="109" t="s">
        <v>726</v>
      </c>
    </row>
    <row r="36" spans="1:3">
      <c r="A36" s="110">
        <v>35</v>
      </c>
      <c r="B36" s="111">
        <v>890905065</v>
      </c>
      <c r="C36" s="109" t="s">
        <v>727</v>
      </c>
    </row>
    <row r="37" spans="1:3">
      <c r="A37" s="110">
        <v>36</v>
      </c>
      <c r="B37" s="111">
        <v>805018833</v>
      </c>
      <c r="C37" s="109" t="s">
        <v>728</v>
      </c>
    </row>
    <row r="38" spans="1:3">
      <c r="A38" s="110">
        <v>37</v>
      </c>
      <c r="B38" s="111">
        <v>899999230</v>
      </c>
      <c r="C38" s="109" t="s">
        <v>729</v>
      </c>
    </row>
    <row r="39" spans="1:3">
      <c r="A39" s="110">
        <v>38</v>
      </c>
      <c r="B39" s="111">
        <v>890980040</v>
      </c>
      <c r="C39" s="109" t="s">
        <v>730</v>
      </c>
    </row>
    <row r="40" spans="1:3">
      <c r="A40" s="110">
        <v>39</v>
      </c>
      <c r="B40" s="111">
        <v>800118954</v>
      </c>
      <c r="C40" s="112" t="s">
        <v>731</v>
      </c>
    </row>
    <row r="41" spans="1:3">
      <c r="A41" s="110">
        <v>40</v>
      </c>
      <c r="B41" s="111">
        <v>890501510</v>
      </c>
      <c r="C41" s="112" t="s">
        <v>732</v>
      </c>
    </row>
    <row r="42" spans="1:3">
      <c r="A42" s="110">
        <v>41</v>
      </c>
      <c r="B42" s="111">
        <v>890399010</v>
      </c>
      <c r="C42" s="109" t="s">
        <v>733</v>
      </c>
    </row>
    <row r="43" spans="1:3">
      <c r="A43" s="110">
        <v>42</v>
      </c>
      <c r="B43" s="111">
        <v>892012134</v>
      </c>
      <c r="C43" s="112" t="s">
        <v>734</v>
      </c>
    </row>
  </sheetData>
  <autoFilter ref="B1:C43" xr:uid="{00000000-0009-0000-0000-000012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K56"/>
  <sheetViews>
    <sheetView showGridLines="0" zoomScale="90" zoomScaleNormal="90" workbookViewId="0">
      <selection activeCell="E52" sqref="E52"/>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82.42578125" bestFit="1" customWidth="1"/>
  </cols>
  <sheetData>
    <row r="1" spans="3:11" ht="15.6" customHeight="1">
      <c r="C1" s="1" t="s">
        <v>6</v>
      </c>
      <c r="D1" s="2" t="s">
        <v>51</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c r="C6" s="6">
        <f>IF(ROW(C5)=5,1,C5+1)</f>
        <v>1</v>
      </c>
      <c r="D6" s="14" t="s">
        <v>52</v>
      </c>
      <c r="E6" s="7" t="s">
        <v>50</v>
      </c>
      <c r="F6" s="8" t="s">
        <v>489</v>
      </c>
      <c r="G6" s="6" t="s">
        <v>86</v>
      </c>
      <c r="H6" s="6"/>
      <c r="I6" s="6" t="s">
        <v>18</v>
      </c>
      <c r="J6" s="15"/>
      <c r="K6" s="6" t="s">
        <v>27</v>
      </c>
    </row>
    <row r="7" spans="3:11">
      <c r="C7" s="6">
        <f t="shared" ref="C7:C50" si="0">IF(ROW(C6)=5,1,C6+1)</f>
        <v>2</v>
      </c>
      <c r="D7" s="14" t="s">
        <v>54</v>
      </c>
      <c r="E7" s="7" t="s">
        <v>50</v>
      </c>
      <c r="F7" s="7" t="s">
        <v>28</v>
      </c>
      <c r="G7" s="6" t="s">
        <v>86</v>
      </c>
      <c r="H7" s="6"/>
      <c r="I7" s="6" t="s">
        <v>18</v>
      </c>
      <c r="J7" s="15" t="s">
        <v>359</v>
      </c>
      <c r="K7" s="6" t="s">
        <v>360</v>
      </c>
    </row>
    <row r="8" spans="3:11" ht="45">
      <c r="C8" s="6">
        <f t="shared" si="0"/>
        <v>3</v>
      </c>
      <c r="D8" s="14" t="s">
        <v>280</v>
      </c>
      <c r="E8" s="7" t="s">
        <v>50</v>
      </c>
      <c r="F8" s="8" t="s">
        <v>355</v>
      </c>
      <c r="G8" s="6" t="s">
        <v>86</v>
      </c>
      <c r="H8" s="6"/>
      <c r="I8" s="6" t="s">
        <v>18</v>
      </c>
      <c r="J8" s="15" t="s">
        <v>362</v>
      </c>
      <c r="K8" s="6" t="s">
        <v>361</v>
      </c>
    </row>
    <row r="9" spans="3:11" ht="30">
      <c r="C9" s="6">
        <f t="shared" si="0"/>
        <v>4</v>
      </c>
      <c r="D9" s="14" t="s">
        <v>354</v>
      </c>
      <c r="E9" s="7" t="s">
        <v>50</v>
      </c>
      <c r="F9" s="7" t="s">
        <v>356</v>
      </c>
      <c r="G9" s="6" t="s">
        <v>20</v>
      </c>
      <c r="H9" s="8" t="s">
        <v>357</v>
      </c>
      <c r="I9" s="6" t="s">
        <v>18</v>
      </c>
      <c r="J9" s="15"/>
      <c r="K9" s="6"/>
    </row>
    <row r="10" spans="3:11">
      <c r="C10" s="6">
        <f t="shared" si="0"/>
        <v>5</v>
      </c>
      <c r="D10" s="14" t="s">
        <v>52</v>
      </c>
      <c r="E10" s="7" t="s">
        <v>50</v>
      </c>
      <c r="F10" s="7" t="s">
        <v>486</v>
      </c>
      <c r="G10" s="6" t="s">
        <v>86</v>
      </c>
      <c r="H10" s="10"/>
      <c r="I10" s="6" t="s">
        <v>18</v>
      </c>
      <c r="J10" s="10"/>
      <c r="K10" s="6" t="s">
        <v>27</v>
      </c>
    </row>
    <row r="11" spans="3:11" ht="30">
      <c r="C11" s="6">
        <f t="shared" si="0"/>
        <v>6</v>
      </c>
      <c r="D11" s="14" t="s">
        <v>52</v>
      </c>
      <c r="E11" s="7" t="s">
        <v>50</v>
      </c>
      <c r="F11" s="8" t="s">
        <v>490</v>
      </c>
      <c r="G11" s="6" t="s">
        <v>86</v>
      </c>
      <c r="H11" s="6"/>
      <c r="I11" s="6" t="s">
        <v>18</v>
      </c>
      <c r="J11" s="6"/>
      <c r="K11" s="6" t="s">
        <v>27</v>
      </c>
    </row>
    <row r="12" spans="3:11">
      <c r="C12" s="6">
        <f t="shared" si="0"/>
        <v>7</v>
      </c>
      <c r="D12" s="14" t="s">
        <v>53</v>
      </c>
      <c r="E12" s="7" t="s">
        <v>50</v>
      </c>
      <c r="F12" s="7" t="s">
        <v>29</v>
      </c>
      <c r="G12" s="6" t="s">
        <v>86</v>
      </c>
      <c r="H12" s="6"/>
      <c r="I12" s="6" t="s">
        <v>18</v>
      </c>
      <c r="J12" s="6" t="s">
        <v>363</v>
      </c>
      <c r="K12" s="6" t="s">
        <v>361</v>
      </c>
    </row>
    <row r="13" spans="3:11">
      <c r="C13" s="6">
        <f t="shared" si="0"/>
        <v>8</v>
      </c>
      <c r="D13" s="14" t="s">
        <v>54</v>
      </c>
      <c r="E13" s="7" t="s">
        <v>50</v>
      </c>
      <c r="F13" s="7" t="s">
        <v>352</v>
      </c>
      <c r="G13" s="6" t="s">
        <v>86</v>
      </c>
      <c r="H13" s="6"/>
      <c r="I13" s="6" t="s">
        <v>18</v>
      </c>
      <c r="J13" s="6"/>
      <c r="K13" s="6" t="s">
        <v>360</v>
      </c>
    </row>
    <row r="14" spans="3:11">
      <c r="C14" s="6">
        <f t="shared" si="0"/>
        <v>9</v>
      </c>
      <c r="D14" s="14" t="s">
        <v>54</v>
      </c>
      <c r="E14" s="7" t="s">
        <v>50</v>
      </c>
      <c r="F14" s="7" t="s">
        <v>353</v>
      </c>
      <c r="G14" s="6" t="s">
        <v>86</v>
      </c>
      <c r="H14" s="6"/>
      <c r="I14" s="6" t="s">
        <v>18</v>
      </c>
      <c r="J14" s="6"/>
      <c r="K14" s="6" t="s">
        <v>360</v>
      </c>
    </row>
    <row r="15" spans="3:11">
      <c r="C15" s="6">
        <f t="shared" si="0"/>
        <v>10</v>
      </c>
      <c r="D15" s="14" t="s">
        <v>54</v>
      </c>
      <c r="E15" s="7" t="s">
        <v>50</v>
      </c>
      <c r="F15" s="7" t="s">
        <v>30</v>
      </c>
      <c r="G15" s="6" t="s">
        <v>86</v>
      </c>
      <c r="H15" s="6"/>
      <c r="I15" s="6" t="s">
        <v>18</v>
      </c>
      <c r="J15" s="6"/>
      <c r="K15" s="6" t="s">
        <v>360</v>
      </c>
    </row>
    <row r="16" spans="3:11">
      <c r="C16" s="6">
        <f t="shared" si="0"/>
        <v>11</v>
      </c>
      <c r="D16" s="14" t="s">
        <v>54</v>
      </c>
      <c r="E16" s="7" t="s">
        <v>50</v>
      </c>
      <c r="F16" s="7" t="s">
        <v>31</v>
      </c>
      <c r="G16" s="6" t="s">
        <v>86</v>
      </c>
      <c r="H16" s="6"/>
      <c r="I16" s="6" t="s">
        <v>18</v>
      </c>
      <c r="J16" s="6"/>
      <c r="K16" s="6" t="s">
        <v>360</v>
      </c>
    </row>
    <row r="17" spans="3:11">
      <c r="C17" s="6">
        <f t="shared" si="0"/>
        <v>12</v>
      </c>
      <c r="D17" s="14" t="s">
        <v>54</v>
      </c>
      <c r="E17" s="7" t="s">
        <v>50</v>
      </c>
      <c r="F17" s="7" t="s">
        <v>32</v>
      </c>
      <c r="G17" s="6" t="s">
        <v>86</v>
      </c>
      <c r="H17" s="6"/>
      <c r="I17" s="6" t="s">
        <v>18</v>
      </c>
      <c r="J17" s="6"/>
      <c r="K17" s="6" t="s">
        <v>360</v>
      </c>
    </row>
    <row r="18" spans="3:11">
      <c r="C18" s="6">
        <f t="shared" si="0"/>
        <v>13</v>
      </c>
      <c r="D18" s="14" t="s">
        <v>54</v>
      </c>
      <c r="E18" s="7" t="s">
        <v>50</v>
      </c>
      <c r="F18" s="7" t="s">
        <v>33</v>
      </c>
      <c r="G18" s="6" t="s">
        <v>86</v>
      </c>
      <c r="H18" s="6"/>
      <c r="I18" s="6" t="s">
        <v>18</v>
      </c>
      <c r="J18" s="6"/>
      <c r="K18" s="6" t="s">
        <v>360</v>
      </c>
    </row>
    <row r="19" spans="3:11">
      <c r="C19" s="6">
        <f t="shared" si="0"/>
        <v>14</v>
      </c>
      <c r="D19" s="14" t="s">
        <v>54</v>
      </c>
      <c r="E19" s="7" t="s">
        <v>50</v>
      </c>
      <c r="F19" s="7" t="s">
        <v>34</v>
      </c>
      <c r="G19" s="6" t="s">
        <v>86</v>
      </c>
      <c r="H19" s="6"/>
      <c r="I19" s="6" t="s">
        <v>18</v>
      </c>
      <c r="J19" s="6"/>
      <c r="K19" s="6" t="s">
        <v>360</v>
      </c>
    </row>
    <row r="20" spans="3:11">
      <c r="C20" s="6">
        <f t="shared" si="0"/>
        <v>15</v>
      </c>
      <c r="D20" s="14" t="s">
        <v>54</v>
      </c>
      <c r="E20" s="7" t="s">
        <v>50</v>
      </c>
      <c r="F20" s="7" t="s">
        <v>35</v>
      </c>
      <c r="G20" s="6" t="s">
        <v>86</v>
      </c>
      <c r="H20" s="6"/>
      <c r="I20" s="6" t="s">
        <v>18</v>
      </c>
      <c r="J20" s="6"/>
      <c r="K20" s="6" t="s">
        <v>360</v>
      </c>
    </row>
    <row r="21" spans="3:11">
      <c r="C21" s="6">
        <f t="shared" si="0"/>
        <v>16</v>
      </c>
      <c r="D21" s="14" t="s">
        <v>54</v>
      </c>
      <c r="E21" s="7" t="s">
        <v>50</v>
      </c>
      <c r="F21" s="7" t="s">
        <v>36</v>
      </c>
      <c r="G21" s="6" t="s">
        <v>86</v>
      </c>
      <c r="H21" s="6"/>
      <c r="I21" s="6" t="s">
        <v>18</v>
      </c>
      <c r="J21" s="6"/>
      <c r="K21" s="6" t="s">
        <v>360</v>
      </c>
    </row>
    <row r="22" spans="3:11">
      <c r="C22" s="6">
        <f t="shared" si="0"/>
        <v>17</v>
      </c>
      <c r="D22" s="14" t="s">
        <v>54</v>
      </c>
      <c r="E22" s="7" t="s">
        <v>50</v>
      </c>
      <c r="F22" s="7" t="s">
        <v>37</v>
      </c>
      <c r="G22" s="6" t="s">
        <v>86</v>
      </c>
      <c r="H22" s="6"/>
      <c r="I22" s="6" t="s">
        <v>18</v>
      </c>
      <c r="J22" s="6"/>
      <c r="K22" s="6" t="s">
        <v>360</v>
      </c>
    </row>
    <row r="23" spans="3:11">
      <c r="C23" s="6">
        <f t="shared" si="0"/>
        <v>18</v>
      </c>
      <c r="D23" s="14" t="s">
        <v>54</v>
      </c>
      <c r="E23" s="7" t="s">
        <v>50</v>
      </c>
      <c r="F23" s="7" t="s">
        <v>38</v>
      </c>
      <c r="G23" s="6" t="s">
        <v>86</v>
      </c>
      <c r="H23" s="8"/>
      <c r="I23" s="6" t="s">
        <v>18</v>
      </c>
      <c r="J23" s="6"/>
      <c r="K23" s="6" t="s">
        <v>360</v>
      </c>
    </row>
    <row r="24" spans="3:11">
      <c r="C24" s="6">
        <f t="shared" si="0"/>
        <v>19</v>
      </c>
      <c r="D24" s="14" t="s">
        <v>54</v>
      </c>
      <c r="E24" s="7" t="s">
        <v>50</v>
      </c>
      <c r="F24" s="7" t="s">
        <v>39</v>
      </c>
      <c r="G24" s="6" t="s">
        <v>86</v>
      </c>
      <c r="H24" s="8"/>
      <c r="I24" s="6" t="s">
        <v>18</v>
      </c>
      <c r="J24" s="6"/>
      <c r="K24" s="6" t="s">
        <v>360</v>
      </c>
    </row>
    <row r="25" spans="3:11" ht="30">
      <c r="C25" s="6">
        <f t="shared" si="0"/>
        <v>20</v>
      </c>
      <c r="D25" s="14" t="s">
        <v>52</v>
      </c>
      <c r="E25" s="7" t="s">
        <v>50</v>
      </c>
      <c r="F25" s="7" t="s">
        <v>491</v>
      </c>
      <c r="G25" s="6" t="s">
        <v>86</v>
      </c>
      <c r="H25" s="8"/>
      <c r="I25" s="6" t="s">
        <v>18</v>
      </c>
      <c r="J25" s="15" t="s">
        <v>364</v>
      </c>
      <c r="K25" s="6" t="s">
        <v>290</v>
      </c>
    </row>
    <row r="26" spans="3:11" ht="30">
      <c r="C26" s="6">
        <f t="shared" si="0"/>
        <v>21</v>
      </c>
      <c r="D26" s="14" t="s">
        <v>374</v>
      </c>
      <c r="E26" s="7" t="s">
        <v>50</v>
      </c>
      <c r="F26" s="7" t="s">
        <v>373</v>
      </c>
      <c r="G26" s="6" t="s">
        <v>86</v>
      </c>
      <c r="H26" s="8"/>
      <c r="I26" s="6" t="s">
        <v>18</v>
      </c>
      <c r="J26" s="10" t="s">
        <v>376</v>
      </c>
      <c r="K26" s="6" t="s">
        <v>377</v>
      </c>
    </row>
    <row r="27" spans="3:11" ht="30">
      <c r="C27" s="6">
        <f t="shared" si="0"/>
        <v>22</v>
      </c>
      <c r="D27" s="14" t="s">
        <v>374</v>
      </c>
      <c r="E27" s="7" t="s">
        <v>50</v>
      </c>
      <c r="F27" s="7" t="s">
        <v>375</v>
      </c>
      <c r="G27" s="6" t="s">
        <v>86</v>
      </c>
      <c r="H27" s="8"/>
      <c r="I27" s="6" t="s">
        <v>18</v>
      </c>
      <c r="J27" s="10" t="s">
        <v>376</v>
      </c>
      <c r="K27" s="6" t="s">
        <v>377</v>
      </c>
    </row>
    <row r="28" spans="3:11">
      <c r="C28" s="6">
        <f t="shared" si="0"/>
        <v>23</v>
      </c>
      <c r="D28" s="14" t="s">
        <v>54</v>
      </c>
      <c r="E28" s="7" t="s">
        <v>50</v>
      </c>
      <c r="F28" s="7" t="s">
        <v>40</v>
      </c>
      <c r="G28" s="6" t="s">
        <v>86</v>
      </c>
      <c r="H28" s="8"/>
      <c r="I28" s="6" t="s">
        <v>18</v>
      </c>
      <c r="J28" s="6"/>
      <c r="K28" s="6" t="s">
        <v>360</v>
      </c>
    </row>
    <row r="29" spans="3:11">
      <c r="C29" s="6">
        <f t="shared" si="0"/>
        <v>24</v>
      </c>
      <c r="D29" s="14" t="s">
        <v>54</v>
      </c>
      <c r="E29" s="7" t="s">
        <v>50</v>
      </c>
      <c r="F29" s="7" t="s">
        <v>41</v>
      </c>
      <c r="G29" s="6" t="s">
        <v>86</v>
      </c>
      <c r="H29" s="8"/>
      <c r="I29" s="6" t="s">
        <v>18</v>
      </c>
      <c r="J29" s="6"/>
      <c r="K29" s="6" t="s">
        <v>360</v>
      </c>
    </row>
    <row r="30" spans="3:11">
      <c r="C30" s="6">
        <f t="shared" si="0"/>
        <v>25</v>
      </c>
      <c r="D30" s="14" t="s">
        <v>54</v>
      </c>
      <c r="E30" s="7" t="s">
        <v>50</v>
      </c>
      <c r="F30" s="7" t="s">
        <v>42</v>
      </c>
      <c r="G30" s="6" t="s">
        <v>86</v>
      </c>
      <c r="H30" s="8"/>
      <c r="I30" s="6" t="s">
        <v>18</v>
      </c>
      <c r="J30" s="6"/>
      <c r="K30" s="6" t="s">
        <v>360</v>
      </c>
    </row>
    <row r="31" spans="3:11">
      <c r="C31" s="6">
        <f t="shared" si="0"/>
        <v>26</v>
      </c>
      <c r="D31" s="14" t="s">
        <v>54</v>
      </c>
      <c r="E31" s="7" t="s">
        <v>50</v>
      </c>
      <c r="F31" s="7" t="s">
        <v>31</v>
      </c>
      <c r="G31" s="6" t="s">
        <v>86</v>
      </c>
      <c r="H31" s="8"/>
      <c r="I31" s="6" t="s">
        <v>18</v>
      </c>
      <c r="J31" s="6"/>
      <c r="K31" s="6" t="s">
        <v>360</v>
      </c>
    </row>
    <row r="32" spans="3:11">
      <c r="C32" s="6">
        <f t="shared" si="0"/>
        <v>27</v>
      </c>
      <c r="D32" s="14" t="s">
        <v>54</v>
      </c>
      <c r="E32" s="7" t="s">
        <v>50</v>
      </c>
      <c r="F32" s="7" t="s">
        <v>43</v>
      </c>
      <c r="G32" s="6" t="s">
        <v>86</v>
      </c>
      <c r="H32" s="8"/>
      <c r="I32" s="6" t="s">
        <v>18</v>
      </c>
      <c r="J32" s="6"/>
      <c r="K32" s="6" t="s">
        <v>360</v>
      </c>
    </row>
    <row r="33" spans="3:11">
      <c r="C33" s="6">
        <f t="shared" si="0"/>
        <v>28</v>
      </c>
      <c r="D33" s="14" t="s">
        <v>54</v>
      </c>
      <c r="E33" s="7" t="s">
        <v>50</v>
      </c>
      <c r="F33" s="7" t="s">
        <v>44</v>
      </c>
      <c r="G33" s="6" t="s">
        <v>86</v>
      </c>
      <c r="H33" s="8"/>
      <c r="I33" s="6" t="s">
        <v>18</v>
      </c>
      <c r="J33" s="6"/>
      <c r="K33" s="6" t="s">
        <v>360</v>
      </c>
    </row>
    <row r="34" spans="3:11">
      <c r="C34" s="6">
        <f t="shared" si="0"/>
        <v>29</v>
      </c>
      <c r="D34" s="14" t="s">
        <v>54</v>
      </c>
      <c r="E34" s="7" t="s">
        <v>50</v>
      </c>
      <c r="F34" s="7" t="s">
        <v>45</v>
      </c>
      <c r="G34" s="6" t="s">
        <v>86</v>
      </c>
      <c r="H34" s="8"/>
      <c r="I34" s="6" t="s">
        <v>18</v>
      </c>
      <c r="J34" s="6"/>
      <c r="K34" s="6" t="s">
        <v>360</v>
      </c>
    </row>
    <row r="35" spans="3:11">
      <c r="C35" s="6">
        <f t="shared" si="0"/>
        <v>30</v>
      </c>
      <c r="D35" s="14" t="s">
        <v>54</v>
      </c>
      <c r="E35" s="7" t="s">
        <v>50</v>
      </c>
      <c r="F35" s="7" t="s">
        <v>46</v>
      </c>
      <c r="G35" s="6" t="s">
        <v>86</v>
      </c>
      <c r="H35" s="8"/>
      <c r="I35" s="6" t="s">
        <v>18</v>
      </c>
      <c r="J35" s="6"/>
      <c r="K35" s="6" t="s">
        <v>360</v>
      </c>
    </row>
    <row r="36" spans="3:11">
      <c r="C36" s="6">
        <f t="shared" si="0"/>
        <v>31</v>
      </c>
      <c r="D36" s="14" t="s">
        <v>54</v>
      </c>
      <c r="E36" s="7" t="s">
        <v>50</v>
      </c>
      <c r="F36" s="7" t="s">
        <v>47</v>
      </c>
      <c r="G36" s="6" t="s">
        <v>86</v>
      </c>
      <c r="H36" s="8"/>
      <c r="I36" s="6" t="s">
        <v>18</v>
      </c>
      <c r="J36" s="6"/>
      <c r="K36" s="6" t="s">
        <v>360</v>
      </c>
    </row>
    <row r="37" spans="3:11">
      <c r="C37" s="6">
        <f t="shared" si="0"/>
        <v>32</v>
      </c>
      <c r="D37" s="14" t="s">
        <v>54</v>
      </c>
      <c r="E37" s="7" t="s">
        <v>50</v>
      </c>
      <c r="F37" s="7" t="s">
        <v>48</v>
      </c>
      <c r="G37" s="6" t="s">
        <v>86</v>
      </c>
      <c r="H37" s="8"/>
      <c r="I37" s="6" t="s">
        <v>18</v>
      </c>
      <c r="J37" s="6"/>
      <c r="K37" s="6" t="s">
        <v>360</v>
      </c>
    </row>
    <row r="38" spans="3:11">
      <c r="C38" s="6">
        <f t="shared" si="0"/>
        <v>33</v>
      </c>
      <c r="D38" s="14" t="s">
        <v>54</v>
      </c>
      <c r="E38" s="7" t="s">
        <v>50</v>
      </c>
      <c r="F38" s="7" t="s">
        <v>39</v>
      </c>
      <c r="G38" s="6" t="s">
        <v>86</v>
      </c>
      <c r="H38" s="8"/>
      <c r="I38" s="6" t="s">
        <v>18</v>
      </c>
      <c r="J38" s="6"/>
      <c r="K38" s="6" t="s">
        <v>360</v>
      </c>
    </row>
    <row r="39" spans="3:11" ht="30">
      <c r="C39" s="6">
        <f t="shared" si="0"/>
        <v>34</v>
      </c>
      <c r="D39" s="14" t="s">
        <v>52</v>
      </c>
      <c r="E39" s="7" t="s">
        <v>50</v>
      </c>
      <c r="F39" s="7" t="s">
        <v>492</v>
      </c>
      <c r="G39" s="6" t="s">
        <v>86</v>
      </c>
      <c r="H39" s="8"/>
      <c r="I39" s="6" t="s">
        <v>18</v>
      </c>
      <c r="J39" s="15" t="s">
        <v>364</v>
      </c>
      <c r="K39" s="6" t="s">
        <v>290</v>
      </c>
    </row>
    <row r="40" spans="3:11" ht="30">
      <c r="C40" s="6">
        <f t="shared" si="0"/>
        <v>35</v>
      </c>
      <c r="D40" s="14" t="s">
        <v>54</v>
      </c>
      <c r="E40" s="7" t="s">
        <v>50</v>
      </c>
      <c r="F40" s="7" t="s">
        <v>593</v>
      </c>
      <c r="G40" s="6" t="s">
        <v>20</v>
      </c>
      <c r="H40" s="8" t="s">
        <v>358</v>
      </c>
      <c r="I40" s="6" t="s">
        <v>18</v>
      </c>
      <c r="J40" s="6"/>
      <c r="K40" s="6" t="s">
        <v>290</v>
      </c>
    </row>
    <row r="41" spans="3:11">
      <c r="C41" s="6">
        <f t="shared" si="0"/>
        <v>36</v>
      </c>
      <c r="D41" s="14" t="s">
        <v>52</v>
      </c>
      <c r="E41" s="7" t="s">
        <v>50</v>
      </c>
      <c r="F41" s="7" t="s">
        <v>493</v>
      </c>
      <c r="G41" s="6" t="s">
        <v>86</v>
      </c>
      <c r="H41" s="10"/>
      <c r="I41" s="6" t="s">
        <v>18</v>
      </c>
      <c r="J41" s="6" t="s">
        <v>365</v>
      </c>
      <c r="K41" s="6" t="s">
        <v>27</v>
      </c>
    </row>
    <row r="42" spans="3:11" ht="45">
      <c r="C42" s="6">
        <f t="shared" si="0"/>
        <v>37</v>
      </c>
      <c r="D42" s="14" t="s">
        <v>52</v>
      </c>
      <c r="E42" s="7" t="s">
        <v>50</v>
      </c>
      <c r="F42" s="7" t="s">
        <v>494</v>
      </c>
      <c r="G42" s="6" t="s">
        <v>86</v>
      </c>
      <c r="H42" s="6"/>
      <c r="I42" s="6" t="s">
        <v>18</v>
      </c>
      <c r="J42" s="6" t="s">
        <v>366</v>
      </c>
      <c r="K42" s="10" t="s">
        <v>368</v>
      </c>
    </row>
    <row r="43" spans="3:11">
      <c r="C43" s="6">
        <f t="shared" si="0"/>
        <v>38</v>
      </c>
      <c r="D43" s="14" t="s">
        <v>52</v>
      </c>
      <c r="E43" s="7" t="s">
        <v>50</v>
      </c>
      <c r="F43" s="7" t="s">
        <v>495</v>
      </c>
      <c r="G43" s="6" t="s">
        <v>86</v>
      </c>
      <c r="H43" s="6"/>
      <c r="I43" s="6" t="s">
        <v>18</v>
      </c>
      <c r="J43" s="6"/>
      <c r="K43" s="6"/>
    </row>
    <row r="45" spans="3:11" ht="30">
      <c r="C45" s="22">
        <f t="shared" si="0"/>
        <v>1</v>
      </c>
      <c r="D45" s="102" t="s">
        <v>354</v>
      </c>
      <c r="E45" s="82" t="s">
        <v>50</v>
      </c>
      <c r="F45" s="82" t="s">
        <v>369</v>
      </c>
      <c r="G45" s="29" t="s">
        <v>20</v>
      </c>
      <c r="H45" s="22"/>
      <c r="I45" s="20" t="s">
        <v>18</v>
      </c>
      <c r="J45" s="49" t="s">
        <v>378</v>
      </c>
      <c r="K45" s="65" t="s">
        <v>197</v>
      </c>
    </row>
    <row r="46" spans="3:11" ht="30">
      <c r="C46" s="22">
        <f t="shared" si="0"/>
        <v>2</v>
      </c>
      <c r="D46" s="102" t="s">
        <v>354</v>
      </c>
      <c r="E46" s="82" t="s">
        <v>50</v>
      </c>
      <c r="F46" s="82" t="s">
        <v>380</v>
      </c>
      <c r="G46" s="29" t="s">
        <v>20</v>
      </c>
      <c r="H46" s="22"/>
      <c r="I46" s="20" t="s">
        <v>18</v>
      </c>
      <c r="J46" s="49" t="s">
        <v>381</v>
      </c>
      <c r="K46" s="65" t="s">
        <v>197</v>
      </c>
    </row>
    <row r="47" spans="3:11" ht="30">
      <c r="C47" s="22">
        <f t="shared" si="0"/>
        <v>3</v>
      </c>
      <c r="D47" s="102" t="s">
        <v>354</v>
      </c>
      <c r="E47" s="82" t="s">
        <v>50</v>
      </c>
      <c r="F47" s="82" t="s">
        <v>370</v>
      </c>
      <c r="G47" s="29" t="s">
        <v>20</v>
      </c>
      <c r="H47" s="22"/>
      <c r="I47" s="20" t="s">
        <v>18</v>
      </c>
      <c r="J47" s="49" t="s">
        <v>379</v>
      </c>
      <c r="K47" s="65" t="s">
        <v>197</v>
      </c>
    </row>
    <row r="48" spans="3:11">
      <c r="C48" s="22">
        <f t="shared" si="0"/>
        <v>4</v>
      </c>
      <c r="D48" s="102" t="s">
        <v>383</v>
      </c>
      <c r="E48" s="82" t="s">
        <v>50</v>
      </c>
      <c r="F48" s="82" t="s">
        <v>49</v>
      </c>
      <c r="G48" s="29" t="s">
        <v>86</v>
      </c>
      <c r="H48" s="22"/>
      <c r="I48" s="20" t="s">
        <v>18</v>
      </c>
      <c r="J48" s="20" t="s">
        <v>382</v>
      </c>
      <c r="K48" s="65" t="s">
        <v>384</v>
      </c>
    </row>
    <row r="49" spans="3:11">
      <c r="C49" s="22">
        <f t="shared" si="0"/>
        <v>5</v>
      </c>
      <c r="D49" s="102" t="s">
        <v>192</v>
      </c>
      <c r="E49" s="82" t="s">
        <v>50</v>
      </c>
      <c r="F49" s="82" t="s">
        <v>371</v>
      </c>
      <c r="G49" s="29" t="s">
        <v>86</v>
      </c>
      <c r="H49" s="22"/>
      <c r="I49" s="20" t="s">
        <v>18</v>
      </c>
      <c r="J49" s="20"/>
      <c r="K49" s="65" t="s">
        <v>228</v>
      </c>
    </row>
    <row r="50" spans="3:11">
      <c r="C50" s="22">
        <f t="shared" si="0"/>
        <v>6</v>
      </c>
      <c r="D50" s="102" t="s">
        <v>192</v>
      </c>
      <c r="E50" s="82" t="s">
        <v>50</v>
      </c>
      <c r="F50" s="82" t="s">
        <v>372</v>
      </c>
      <c r="G50" s="29" t="s">
        <v>86</v>
      </c>
      <c r="H50" s="22"/>
      <c r="I50" s="20" t="s">
        <v>18</v>
      </c>
      <c r="J50" s="20"/>
      <c r="K50" s="65" t="s">
        <v>228</v>
      </c>
    </row>
    <row r="56" spans="3:11">
      <c r="E56" s="103"/>
    </row>
  </sheetData>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3"/>
  <sheetViews>
    <sheetView showGridLines="0" tabSelected="1" zoomScale="80" zoomScaleNormal="80" workbookViewId="0">
      <selection activeCell="A6" sqref="A6"/>
    </sheetView>
  </sheetViews>
  <sheetFormatPr baseColWidth="10" defaultColWidth="8.85546875" defaultRowHeight="15"/>
  <cols>
    <col min="1" max="1" width="7.140625" customWidth="1"/>
    <col min="2" max="2" width="5" customWidth="1"/>
    <col min="3" max="3" width="17" customWidth="1"/>
    <col min="4" max="5" width="39.85546875" customWidth="1"/>
    <col min="6" max="6" width="50" customWidth="1"/>
    <col min="7" max="7" width="16.85546875" customWidth="1"/>
    <col min="8" max="8" width="44.28515625" customWidth="1"/>
    <col min="9" max="9" width="16.85546875" customWidth="1"/>
    <col min="10" max="10" width="50.7109375" customWidth="1"/>
    <col min="11" max="11" width="80.28515625" bestFit="1" customWidth="1"/>
  </cols>
  <sheetData>
    <row r="1" spans="1:11" ht="15.6" customHeight="1">
      <c r="C1" s="1" t="s">
        <v>6</v>
      </c>
      <c r="D1" s="2" t="s">
        <v>57</v>
      </c>
      <c r="E1" s="9"/>
    </row>
    <row r="2" spans="1:11" ht="16.149999999999999" customHeight="1">
      <c r="C2" s="1" t="s">
        <v>0</v>
      </c>
      <c r="D2" s="2" t="s">
        <v>5</v>
      </c>
      <c r="E2" s="9"/>
    </row>
    <row r="3" spans="1:11" ht="16.149999999999999" customHeight="1">
      <c r="C3" s="1" t="s">
        <v>1</v>
      </c>
      <c r="D3" s="2" t="s">
        <v>2</v>
      </c>
      <c r="E3" s="9"/>
    </row>
    <row r="4" spans="1:11" ht="14.45" customHeight="1">
      <c r="F4" s="3" t="s">
        <v>3</v>
      </c>
      <c r="G4" s="4">
        <f>SUM(tbRequerimientos23456[Campo Calculado])</f>
        <v>0</v>
      </c>
      <c r="H4" s="4"/>
      <c r="I4" s="4"/>
      <c r="J4" s="4"/>
    </row>
    <row r="5" spans="1:11" ht="16.149999999999999" customHeight="1">
      <c r="C5" s="5" t="s">
        <v>4</v>
      </c>
      <c r="D5" s="5" t="s">
        <v>8</v>
      </c>
      <c r="E5" s="5" t="s">
        <v>15</v>
      </c>
      <c r="F5" s="5" t="s">
        <v>9</v>
      </c>
      <c r="G5" s="5" t="s">
        <v>92</v>
      </c>
      <c r="H5" s="5" t="s">
        <v>10</v>
      </c>
      <c r="I5" s="5" t="s">
        <v>11</v>
      </c>
      <c r="J5" s="5" t="s">
        <v>12</v>
      </c>
      <c r="K5" s="5" t="s">
        <v>13</v>
      </c>
    </row>
    <row r="6" spans="1:11" ht="149.25" customHeight="1">
      <c r="A6" t="s">
        <v>123</v>
      </c>
      <c r="C6" s="6">
        <v>1</v>
      </c>
      <c r="D6" s="11" t="s">
        <v>120</v>
      </c>
      <c r="E6" s="7" t="s">
        <v>121</v>
      </c>
      <c r="F6" s="7" t="s">
        <v>122</v>
      </c>
      <c r="G6" s="6" t="s">
        <v>86</v>
      </c>
      <c r="H6" s="6" t="s">
        <v>86</v>
      </c>
      <c r="I6" s="6" t="s">
        <v>18</v>
      </c>
      <c r="J6" s="10" t="s">
        <v>59</v>
      </c>
      <c r="K6" s="25" t="s">
        <v>124</v>
      </c>
    </row>
    <row r="7" spans="1:11" ht="149.25" customHeight="1">
      <c r="A7" t="s">
        <v>123</v>
      </c>
      <c r="C7" s="6">
        <v>2</v>
      </c>
      <c r="D7" s="11" t="s">
        <v>58</v>
      </c>
      <c r="E7" s="7" t="s">
        <v>129</v>
      </c>
      <c r="F7" s="7" t="s">
        <v>130</v>
      </c>
      <c r="G7" s="6" t="s">
        <v>86</v>
      </c>
      <c r="H7" s="6" t="s">
        <v>86</v>
      </c>
      <c r="I7" s="6" t="s">
        <v>18</v>
      </c>
      <c r="J7" s="10" t="s">
        <v>159</v>
      </c>
      <c r="K7" s="25" t="s">
        <v>131</v>
      </c>
    </row>
    <row r="8" spans="1:11" ht="30">
      <c r="C8" s="6">
        <v>3</v>
      </c>
      <c r="D8" s="11" t="s">
        <v>58</v>
      </c>
      <c r="E8" s="7" t="s">
        <v>139</v>
      </c>
      <c r="F8" s="7" t="s">
        <v>132</v>
      </c>
      <c r="G8" s="6" t="s">
        <v>86</v>
      </c>
      <c r="H8" s="6" t="s">
        <v>86</v>
      </c>
      <c r="I8" s="6" t="s">
        <v>18</v>
      </c>
      <c r="J8" s="10" t="s">
        <v>759</v>
      </c>
      <c r="K8" s="16" t="s">
        <v>140</v>
      </c>
    </row>
    <row r="9" spans="1:11">
      <c r="C9" s="6">
        <v>4</v>
      </c>
      <c r="D9" s="11" t="s">
        <v>58</v>
      </c>
      <c r="E9" s="7" t="s">
        <v>139</v>
      </c>
      <c r="F9" s="7" t="s">
        <v>133</v>
      </c>
      <c r="G9" s="6" t="s">
        <v>86</v>
      </c>
      <c r="H9" s="6" t="s">
        <v>86</v>
      </c>
      <c r="I9" s="6" t="s">
        <v>18</v>
      </c>
      <c r="J9" s="6"/>
      <c r="K9" s="16" t="s">
        <v>140</v>
      </c>
    </row>
    <row r="10" spans="1:11">
      <c r="C10" s="6">
        <v>5</v>
      </c>
      <c r="D10" s="11" t="s">
        <v>58</v>
      </c>
      <c r="E10" s="7" t="s">
        <v>139</v>
      </c>
      <c r="F10" s="7" t="s">
        <v>141</v>
      </c>
      <c r="G10" s="6" t="s">
        <v>86</v>
      </c>
      <c r="H10" s="6" t="s">
        <v>86</v>
      </c>
      <c r="I10" s="6" t="s">
        <v>18</v>
      </c>
      <c r="J10" s="6"/>
      <c r="K10" s="16" t="s">
        <v>140</v>
      </c>
    </row>
    <row r="11" spans="1:11">
      <c r="C11" s="6">
        <v>6</v>
      </c>
      <c r="D11" s="11" t="s">
        <v>58</v>
      </c>
      <c r="E11" s="7" t="s">
        <v>139</v>
      </c>
      <c r="F11" s="7" t="s">
        <v>142</v>
      </c>
      <c r="G11" s="6" t="s">
        <v>86</v>
      </c>
      <c r="H11" s="6" t="s">
        <v>86</v>
      </c>
      <c r="I11" s="6" t="s">
        <v>18</v>
      </c>
      <c r="J11" s="6"/>
      <c r="K11" s="16" t="s">
        <v>140</v>
      </c>
    </row>
    <row r="12" spans="1:11">
      <c r="C12" s="6">
        <v>7</v>
      </c>
      <c r="D12" s="11" t="s">
        <v>58</v>
      </c>
      <c r="E12" s="7" t="s">
        <v>139</v>
      </c>
      <c r="F12" s="7" t="s">
        <v>143</v>
      </c>
      <c r="G12" s="6" t="s">
        <v>86</v>
      </c>
      <c r="H12" s="6" t="s">
        <v>86</v>
      </c>
      <c r="I12" s="6" t="s">
        <v>18</v>
      </c>
      <c r="J12" s="6"/>
      <c r="K12" s="16" t="s">
        <v>140</v>
      </c>
    </row>
    <row r="13" spans="1:11">
      <c r="C13" s="6">
        <v>8</v>
      </c>
      <c r="D13" s="11" t="s">
        <v>58</v>
      </c>
      <c r="E13" s="7" t="s">
        <v>139</v>
      </c>
      <c r="F13" s="7" t="s">
        <v>137</v>
      </c>
      <c r="G13" s="6" t="s">
        <v>86</v>
      </c>
      <c r="H13" s="6" t="s">
        <v>86</v>
      </c>
      <c r="I13" s="6" t="s">
        <v>18</v>
      </c>
      <c r="J13" s="6"/>
      <c r="K13" s="16" t="s">
        <v>140</v>
      </c>
    </row>
    <row r="14" spans="1:11" ht="30">
      <c r="C14" s="6">
        <v>9</v>
      </c>
      <c r="D14" s="11" t="s">
        <v>58</v>
      </c>
      <c r="E14" s="7" t="s">
        <v>139</v>
      </c>
      <c r="F14" s="7" t="s">
        <v>591</v>
      </c>
      <c r="G14" s="6" t="s">
        <v>86</v>
      </c>
      <c r="H14" s="6" t="s">
        <v>86</v>
      </c>
      <c r="I14" s="6" t="s">
        <v>18</v>
      </c>
      <c r="J14" s="10" t="s">
        <v>760</v>
      </c>
      <c r="K14" s="16" t="s">
        <v>140</v>
      </c>
    </row>
    <row r="15" spans="1:11" ht="30">
      <c r="C15" s="6">
        <v>10</v>
      </c>
      <c r="D15" s="11" t="s">
        <v>58</v>
      </c>
      <c r="E15" s="7" t="s">
        <v>139</v>
      </c>
      <c r="F15" s="7" t="s">
        <v>592</v>
      </c>
      <c r="G15" s="6" t="s">
        <v>86</v>
      </c>
      <c r="H15" s="6" t="s">
        <v>86</v>
      </c>
      <c r="I15" s="6" t="s">
        <v>18</v>
      </c>
      <c r="J15" s="10" t="s">
        <v>760</v>
      </c>
      <c r="K15" s="16" t="s">
        <v>140</v>
      </c>
    </row>
    <row r="16" spans="1:11" ht="30">
      <c r="C16" s="6">
        <v>11</v>
      </c>
      <c r="D16" s="11" t="s">
        <v>58</v>
      </c>
      <c r="E16" s="7" t="s">
        <v>139</v>
      </c>
      <c r="F16" s="7" t="s">
        <v>146</v>
      </c>
      <c r="G16" s="6" t="s">
        <v>86</v>
      </c>
      <c r="H16" s="6" t="s">
        <v>86</v>
      </c>
      <c r="I16" s="6" t="s">
        <v>18</v>
      </c>
      <c r="J16" s="10" t="s">
        <v>760</v>
      </c>
      <c r="K16" s="16" t="s">
        <v>140</v>
      </c>
    </row>
    <row r="17" spans="3:11" ht="30">
      <c r="C17" s="6">
        <v>12</v>
      </c>
      <c r="D17" s="11" t="s">
        <v>58</v>
      </c>
      <c r="E17" s="7" t="s">
        <v>139</v>
      </c>
      <c r="F17" s="7" t="s">
        <v>138</v>
      </c>
      <c r="G17" s="6" t="s">
        <v>86</v>
      </c>
      <c r="H17" s="6" t="s">
        <v>86</v>
      </c>
      <c r="I17" s="6" t="s">
        <v>18</v>
      </c>
      <c r="J17" s="10" t="s">
        <v>760</v>
      </c>
      <c r="K17" s="16" t="s">
        <v>140</v>
      </c>
    </row>
    <row r="18" spans="3:11">
      <c r="C18" s="6">
        <v>13</v>
      </c>
      <c r="D18" s="11" t="s">
        <v>58</v>
      </c>
      <c r="E18" s="7" t="s">
        <v>139</v>
      </c>
      <c r="F18" s="7" t="s">
        <v>144</v>
      </c>
      <c r="G18" s="6" t="s">
        <v>86</v>
      </c>
      <c r="H18" s="6" t="s">
        <v>86</v>
      </c>
      <c r="I18" s="6" t="s">
        <v>18</v>
      </c>
      <c r="J18" s="6"/>
      <c r="K18" s="16" t="s">
        <v>140</v>
      </c>
    </row>
    <row r="19" spans="3:11">
      <c r="C19" s="6">
        <v>14</v>
      </c>
      <c r="D19" s="11" t="s">
        <v>58</v>
      </c>
      <c r="E19" s="7" t="s">
        <v>139</v>
      </c>
      <c r="F19" s="7" t="s">
        <v>145</v>
      </c>
      <c r="G19" s="6" t="s">
        <v>86</v>
      </c>
      <c r="H19" s="6" t="s">
        <v>86</v>
      </c>
      <c r="I19" s="6" t="s">
        <v>18</v>
      </c>
      <c r="J19" s="6"/>
      <c r="K19" s="16" t="s">
        <v>140</v>
      </c>
    </row>
    <row r="20" spans="3:11">
      <c r="C20" s="6">
        <v>15</v>
      </c>
      <c r="D20" s="11" t="s">
        <v>58</v>
      </c>
      <c r="E20" s="7" t="s">
        <v>139</v>
      </c>
      <c r="F20" s="7" t="s">
        <v>136</v>
      </c>
      <c r="G20" s="6" t="s">
        <v>86</v>
      </c>
      <c r="H20" s="6" t="s">
        <v>86</v>
      </c>
      <c r="I20" s="6" t="s">
        <v>18</v>
      </c>
      <c r="J20" s="6"/>
      <c r="K20" s="16" t="s">
        <v>140</v>
      </c>
    </row>
    <row r="21" spans="3:11" ht="149.25" customHeight="1">
      <c r="C21" s="6">
        <v>16</v>
      </c>
      <c r="D21" s="11" t="s">
        <v>58</v>
      </c>
      <c r="E21" s="7" t="s">
        <v>56</v>
      </c>
      <c r="F21" s="7" t="s">
        <v>19</v>
      </c>
      <c r="G21" s="6" t="s">
        <v>86</v>
      </c>
      <c r="H21" s="6" t="s">
        <v>86</v>
      </c>
      <c r="I21" s="6" t="s">
        <v>18</v>
      </c>
      <c r="J21" s="10" t="s">
        <v>759</v>
      </c>
      <c r="K21" s="16" t="s">
        <v>27</v>
      </c>
    </row>
    <row r="22" spans="3:11">
      <c r="C22" s="6">
        <v>17</v>
      </c>
      <c r="D22" s="12" t="s">
        <v>21</v>
      </c>
      <c r="E22" s="7" t="s">
        <v>56</v>
      </c>
      <c r="F22" s="7" t="s">
        <v>496</v>
      </c>
      <c r="G22" s="6" t="s">
        <v>86</v>
      </c>
      <c r="H22" s="6" t="s">
        <v>86</v>
      </c>
      <c r="I22" s="6" t="s">
        <v>18</v>
      </c>
      <c r="J22" s="6"/>
      <c r="K22" s="16" t="s">
        <v>27</v>
      </c>
    </row>
    <row r="23" spans="3:11">
      <c r="C23" s="6">
        <v>18</v>
      </c>
      <c r="D23" s="12" t="s">
        <v>21</v>
      </c>
      <c r="E23" s="7" t="s">
        <v>56</v>
      </c>
      <c r="F23" s="7" t="s">
        <v>497</v>
      </c>
      <c r="G23" s="6" t="s">
        <v>86</v>
      </c>
      <c r="H23" s="6" t="s">
        <v>86</v>
      </c>
      <c r="I23" s="6" t="s">
        <v>18</v>
      </c>
      <c r="J23" s="6"/>
      <c r="K23" s="16" t="s">
        <v>27</v>
      </c>
    </row>
    <row r="24" spans="3:11">
      <c r="C24" s="6">
        <v>19</v>
      </c>
      <c r="D24" s="12" t="s">
        <v>21</v>
      </c>
      <c r="E24" s="7" t="s">
        <v>56</v>
      </c>
      <c r="F24" s="7" t="s">
        <v>498</v>
      </c>
      <c r="G24" s="6" t="s">
        <v>86</v>
      </c>
      <c r="H24" s="6" t="s">
        <v>86</v>
      </c>
      <c r="I24" s="6" t="s">
        <v>18</v>
      </c>
      <c r="J24" s="6"/>
      <c r="K24" s="16" t="s">
        <v>260</v>
      </c>
    </row>
    <row r="25" spans="3:11">
      <c r="C25" s="6">
        <v>20</v>
      </c>
      <c r="D25" s="12" t="s">
        <v>21</v>
      </c>
      <c r="E25" s="7" t="s">
        <v>56</v>
      </c>
      <c r="F25" s="7" t="s">
        <v>499</v>
      </c>
      <c r="G25" s="6" t="s">
        <v>86</v>
      </c>
      <c r="H25" s="6" t="s">
        <v>86</v>
      </c>
      <c r="I25" s="6" t="s">
        <v>18</v>
      </c>
      <c r="J25" s="10"/>
      <c r="K25" s="16" t="s">
        <v>261</v>
      </c>
    </row>
    <row r="26" spans="3:11" ht="30">
      <c r="C26" s="6">
        <v>21</v>
      </c>
      <c r="D26" s="12" t="s">
        <v>126</v>
      </c>
      <c r="E26" s="7" t="s">
        <v>56</v>
      </c>
      <c r="F26" s="8" t="s">
        <v>125</v>
      </c>
      <c r="G26" s="6" t="s">
        <v>86</v>
      </c>
      <c r="H26" s="10" t="s">
        <v>128</v>
      </c>
      <c r="I26" s="6" t="s">
        <v>18</v>
      </c>
      <c r="J26" s="6"/>
      <c r="K26" s="16" t="s">
        <v>261</v>
      </c>
    </row>
    <row r="27" spans="3:11">
      <c r="C27" s="6">
        <v>22</v>
      </c>
      <c r="D27" s="12" t="s">
        <v>21</v>
      </c>
      <c r="E27" s="7" t="s">
        <v>56</v>
      </c>
      <c r="F27" s="7" t="s">
        <v>500</v>
      </c>
      <c r="G27" s="6" t="s">
        <v>86</v>
      </c>
      <c r="H27" s="6" t="s">
        <v>86</v>
      </c>
      <c r="I27" s="6" t="s">
        <v>18</v>
      </c>
      <c r="J27" s="6"/>
      <c r="K27" s="16" t="s">
        <v>23</v>
      </c>
    </row>
    <row r="28" spans="3:11">
      <c r="C28" s="6">
        <v>23</v>
      </c>
      <c r="D28" s="12" t="s">
        <v>21</v>
      </c>
      <c r="E28" s="7" t="s">
        <v>56</v>
      </c>
      <c r="F28" s="7" t="s">
        <v>501</v>
      </c>
      <c r="G28" s="6" t="s">
        <v>86</v>
      </c>
      <c r="H28" s="6" t="s">
        <v>86</v>
      </c>
      <c r="I28" s="6" t="s">
        <v>18</v>
      </c>
      <c r="J28" s="6"/>
      <c r="K28" s="16" t="s">
        <v>23</v>
      </c>
    </row>
    <row r="29" spans="3:11">
      <c r="C29" s="6">
        <v>24</v>
      </c>
      <c r="D29" s="12" t="s">
        <v>127</v>
      </c>
      <c r="E29" s="7" t="s">
        <v>56</v>
      </c>
      <c r="F29" s="7" t="s">
        <v>502</v>
      </c>
      <c r="G29" s="6" t="s">
        <v>86</v>
      </c>
      <c r="H29" s="6" t="s">
        <v>86</v>
      </c>
      <c r="I29" s="6" t="s">
        <v>18</v>
      </c>
      <c r="J29" s="6"/>
      <c r="K29" s="16" t="s">
        <v>23</v>
      </c>
    </row>
    <row r="30" spans="3:11">
      <c r="C30" s="6">
        <v>25</v>
      </c>
      <c r="D30" s="12" t="s">
        <v>23</v>
      </c>
      <c r="E30" s="7" t="s">
        <v>56</v>
      </c>
      <c r="F30" s="7" t="s">
        <v>25</v>
      </c>
      <c r="G30" s="6" t="s">
        <v>20</v>
      </c>
      <c r="H30" s="6" t="s">
        <v>86</v>
      </c>
      <c r="I30" s="6" t="s">
        <v>18</v>
      </c>
      <c r="J30" s="6"/>
      <c r="K30" s="16" t="s">
        <v>23</v>
      </c>
    </row>
    <row r="32" spans="3:11">
      <c r="C32" s="27">
        <v>26</v>
      </c>
      <c r="D32" s="27" t="s">
        <v>58</v>
      </c>
      <c r="E32" s="40" t="s">
        <v>157</v>
      </c>
      <c r="F32" s="40" t="s">
        <v>147</v>
      </c>
      <c r="G32" s="31" t="s">
        <v>86</v>
      </c>
      <c r="H32" s="29" t="s">
        <v>86</v>
      </c>
      <c r="I32" s="31" t="s">
        <v>18</v>
      </c>
      <c r="J32" s="31"/>
      <c r="K32" s="40" t="s">
        <v>202</v>
      </c>
    </row>
    <row r="33" spans="3:11">
      <c r="C33" s="32">
        <f t="shared" ref="C33:C39" si="0">IF(ROW(C32)=5,1,C32+1)</f>
        <v>27</v>
      </c>
      <c r="D33" s="32" t="s">
        <v>58</v>
      </c>
      <c r="E33" s="41" t="s">
        <v>157</v>
      </c>
      <c r="F33" s="41" t="s">
        <v>571</v>
      </c>
      <c r="G33" s="26" t="s">
        <v>86</v>
      </c>
      <c r="H33" s="29" t="s">
        <v>86</v>
      </c>
      <c r="I33" s="26" t="s">
        <v>18</v>
      </c>
      <c r="J33" s="26"/>
      <c r="K33" s="41" t="s">
        <v>202</v>
      </c>
    </row>
    <row r="34" spans="3:11">
      <c r="C34" s="27">
        <f t="shared" si="0"/>
        <v>28</v>
      </c>
      <c r="D34" s="27" t="s">
        <v>58</v>
      </c>
      <c r="E34" s="40" t="s">
        <v>157</v>
      </c>
      <c r="F34" s="40" t="s">
        <v>572</v>
      </c>
      <c r="G34" s="31" t="s">
        <v>86</v>
      </c>
      <c r="H34" s="29" t="s">
        <v>86</v>
      </c>
      <c r="I34" s="31" t="s">
        <v>18</v>
      </c>
      <c r="J34" s="31"/>
      <c r="K34" s="40" t="s">
        <v>202</v>
      </c>
    </row>
    <row r="35" spans="3:11">
      <c r="C35" s="32">
        <f t="shared" si="0"/>
        <v>29</v>
      </c>
      <c r="D35" s="32" t="s">
        <v>58</v>
      </c>
      <c r="E35" s="41" t="s">
        <v>157</v>
      </c>
      <c r="F35" s="41" t="s">
        <v>148</v>
      </c>
      <c r="G35" s="26" t="s">
        <v>86</v>
      </c>
      <c r="H35" s="29" t="s">
        <v>86</v>
      </c>
      <c r="I35" s="26" t="s">
        <v>18</v>
      </c>
      <c r="J35" s="26"/>
      <c r="K35" s="41" t="s">
        <v>202</v>
      </c>
    </row>
    <row r="36" spans="3:11">
      <c r="C36" s="27">
        <f t="shared" si="0"/>
        <v>30</v>
      </c>
      <c r="D36" s="27" t="s">
        <v>58</v>
      </c>
      <c r="E36" s="40" t="s">
        <v>157</v>
      </c>
      <c r="F36" s="40" t="s">
        <v>149</v>
      </c>
      <c r="G36" s="31" t="s">
        <v>86</v>
      </c>
      <c r="H36" s="29" t="s">
        <v>86</v>
      </c>
      <c r="I36" s="31" t="s">
        <v>18</v>
      </c>
      <c r="J36" s="31"/>
      <c r="K36" s="40" t="s">
        <v>202</v>
      </c>
    </row>
    <row r="37" spans="3:11">
      <c r="C37" s="32">
        <f t="shared" si="0"/>
        <v>31</v>
      </c>
      <c r="D37" s="32" t="s">
        <v>58</v>
      </c>
      <c r="E37" s="41" t="s">
        <v>157</v>
      </c>
      <c r="F37" s="41" t="s">
        <v>85</v>
      </c>
      <c r="G37" s="26" t="s">
        <v>86</v>
      </c>
      <c r="H37" s="29" t="s">
        <v>86</v>
      </c>
      <c r="I37" s="26" t="s">
        <v>18</v>
      </c>
      <c r="J37" s="26"/>
      <c r="K37" s="41" t="s">
        <v>202</v>
      </c>
    </row>
    <row r="38" spans="3:11">
      <c r="C38" s="27">
        <f t="shared" si="0"/>
        <v>32</v>
      </c>
      <c r="D38" s="27" t="s">
        <v>58</v>
      </c>
      <c r="E38" s="40" t="s">
        <v>157</v>
      </c>
      <c r="F38" s="40" t="s">
        <v>150</v>
      </c>
      <c r="G38" s="31" t="s">
        <v>86</v>
      </c>
      <c r="H38" s="29" t="s">
        <v>86</v>
      </c>
      <c r="I38" s="31" t="s">
        <v>18</v>
      </c>
      <c r="J38" s="31"/>
      <c r="K38" s="40" t="s">
        <v>202</v>
      </c>
    </row>
    <row r="39" spans="3:11">
      <c r="C39" s="32">
        <f t="shared" si="0"/>
        <v>33</v>
      </c>
      <c r="D39" s="32" t="s">
        <v>58</v>
      </c>
      <c r="E39" s="41" t="s">
        <v>157</v>
      </c>
      <c r="F39" s="41" t="s">
        <v>151</v>
      </c>
      <c r="G39" s="26" t="s">
        <v>86</v>
      </c>
      <c r="H39" s="29" t="s">
        <v>86</v>
      </c>
      <c r="I39" s="26" t="s">
        <v>18</v>
      </c>
      <c r="J39" s="26"/>
      <c r="K39" s="41" t="s">
        <v>202</v>
      </c>
    </row>
    <row r="42" spans="3:11">
      <c r="C42" s="27">
        <v>34</v>
      </c>
      <c r="D42" s="27" t="s">
        <v>58</v>
      </c>
      <c r="E42" s="41" t="s">
        <v>158</v>
      </c>
      <c r="F42" s="41" t="s">
        <v>153</v>
      </c>
      <c r="G42" s="26" t="s">
        <v>86</v>
      </c>
      <c r="H42" s="29" t="s">
        <v>86</v>
      </c>
      <c r="I42" s="26" t="s">
        <v>18</v>
      </c>
      <c r="J42" s="26"/>
      <c r="K42" s="41" t="s">
        <v>190</v>
      </c>
    </row>
    <row r="43" spans="3:11">
      <c r="C43" s="32">
        <f t="shared" ref="C43:C48" si="1">IF(ROW(C42)=5,1,C42+1)</f>
        <v>35</v>
      </c>
      <c r="D43" s="32" t="s">
        <v>58</v>
      </c>
      <c r="E43" s="40" t="s">
        <v>158</v>
      </c>
      <c r="F43" s="40" t="s">
        <v>154</v>
      </c>
      <c r="G43" s="31" t="s">
        <v>86</v>
      </c>
      <c r="H43" s="29" t="s">
        <v>86</v>
      </c>
      <c r="I43" s="31" t="s">
        <v>18</v>
      </c>
      <c r="J43" s="31"/>
      <c r="K43" s="40" t="s">
        <v>190</v>
      </c>
    </row>
    <row r="44" spans="3:11">
      <c r="C44" s="27">
        <f t="shared" si="1"/>
        <v>36</v>
      </c>
      <c r="D44" s="27" t="s">
        <v>58</v>
      </c>
      <c r="E44" s="41" t="s">
        <v>158</v>
      </c>
      <c r="F44" s="41" t="s">
        <v>155</v>
      </c>
      <c r="G44" s="26" t="s">
        <v>86</v>
      </c>
      <c r="H44" s="29" t="s">
        <v>86</v>
      </c>
      <c r="I44" s="26" t="s">
        <v>18</v>
      </c>
      <c r="J44" s="26"/>
      <c r="K44" s="41" t="s">
        <v>190</v>
      </c>
    </row>
    <row r="45" spans="3:11">
      <c r="C45" s="32">
        <f t="shared" si="1"/>
        <v>37</v>
      </c>
      <c r="D45" s="32" t="s">
        <v>58</v>
      </c>
      <c r="E45" s="40" t="s">
        <v>158</v>
      </c>
      <c r="F45" s="41" t="s">
        <v>156</v>
      </c>
      <c r="G45" s="31" t="s">
        <v>86</v>
      </c>
      <c r="H45" s="29" t="s">
        <v>86</v>
      </c>
      <c r="I45" s="31" t="s">
        <v>18</v>
      </c>
      <c r="J45" s="31"/>
      <c r="K45" s="40" t="s">
        <v>190</v>
      </c>
    </row>
    <row r="46" spans="3:11">
      <c r="C46" s="27">
        <f t="shared" si="1"/>
        <v>38</v>
      </c>
      <c r="D46" s="27" t="s">
        <v>58</v>
      </c>
      <c r="E46" s="41" t="s">
        <v>158</v>
      </c>
      <c r="F46" s="41" t="s">
        <v>573</v>
      </c>
      <c r="G46" s="26" t="s">
        <v>86</v>
      </c>
      <c r="H46" s="29" t="s">
        <v>86</v>
      </c>
      <c r="I46" s="26" t="s">
        <v>18</v>
      </c>
      <c r="J46" s="26"/>
      <c r="K46" s="41" t="s">
        <v>190</v>
      </c>
    </row>
    <row r="47" spans="3:11">
      <c r="C47" s="32">
        <f t="shared" si="1"/>
        <v>39</v>
      </c>
      <c r="D47" s="32" t="s">
        <v>58</v>
      </c>
      <c r="E47" s="40" t="s">
        <v>158</v>
      </c>
      <c r="F47" s="41" t="s">
        <v>574</v>
      </c>
      <c r="G47" s="31" t="s">
        <v>86</v>
      </c>
      <c r="H47" s="29" t="s">
        <v>86</v>
      </c>
      <c r="I47" s="31" t="s">
        <v>18</v>
      </c>
      <c r="J47" s="31"/>
      <c r="K47" s="40" t="s">
        <v>190</v>
      </c>
    </row>
    <row r="48" spans="3:11">
      <c r="C48" s="27">
        <f t="shared" si="1"/>
        <v>40</v>
      </c>
      <c r="D48" s="27" t="s">
        <v>58</v>
      </c>
      <c r="E48" s="41" t="s">
        <v>158</v>
      </c>
      <c r="F48" s="41" t="s">
        <v>575</v>
      </c>
      <c r="G48" s="26" t="s">
        <v>86</v>
      </c>
      <c r="H48" s="29" t="s">
        <v>86</v>
      </c>
      <c r="I48" s="26" t="s">
        <v>18</v>
      </c>
      <c r="J48" s="26"/>
      <c r="K48" s="41" t="s">
        <v>190</v>
      </c>
    </row>
    <row r="51" spans="3:11" s="7" customFormat="1" ht="90">
      <c r="C51" s="32">
        <v>41</v>
      </c>
      <c r="D51" s="32" t="s">
        <v>58</v>
      </c>
      <c r="E51" s="40" t="s">
        <v>189</v>
      </c>
      <c r="F51" s="40" t="s">
        <v>153</v>
      </c>
      <c r="G51" s="31" t="s">
        <v>86</v>
      </c>
      <c r="H51" s="29" t="s">
        <v>86</v>
      </c>
      <c r="I51" s="31" t="s">
        <v>18</v>
      </c>
      <c r="J51" s="42" t="s">
        <v>203</v>
      </c>
      <c r="K51" s="40" t="s">
        <v>191</v>
      </c>
    </row>
    <row r="52" spans="3:11" s="7" customFormat="1" ht="90">
      <c r="C52" s="27">
        <f t="shared" ref="C52:C61" si="2">IF(ROW(C51)=5,1,C51+1)</f>
        <v>42</v>
      </c>
      <c r="D52" s="27" t="s">
        <v>58</v>
      </c>
      <c r="E52" s="41" t="s">
        <v>189</v>
      </c>
      <c r="F52" s="40" t="s">
        <v>160</v>
      </c>
      <c r="G52" s="26" t="s">
        <v>86</v>
      </c>
      <c r="H52" s="29" t="s">
        <v>86</v>
      </c>
      <c r="I52" s="26" t="s">
        <v>18</v>
      </c>
      <c r="J52" s="42" t="s">
        <v>203</v>
      </c>
      <c r="K52" s="41" t="s">
        <v>191</v>
      </c>
    </row>
    <row r="53" spans="3:11" s="7" customFormat="1" ht="90">
      <c r="C53" s="32">
        <f t="shared" si="2"/>
        <v>43</v>
      </c>
      <c r="D53" s="32" t="s">
        <v>58</v>
      </c>
      <c r="E53" s="40" t="s">
        <v>189</v>
      </c>
      <c r="F53" s="40" t="s">
        <v>161</v>
      </c>
      <c r="G53" s="31" t="s">
        <v>86</v>
      </c>
      <c r="H53" s="29" t="s">
        <v>86</v>
      </c>
      <c r="I53" s="31" t="s">
        <v>18</v>
      </c>
      <c r="J53" s="42" t="s">
        <v>203</v>
      </c>
      <c r="K53" s="40" t="s">
        <v>191</v>
      </c>
    </row>
    <row r="54" spans="3:11" s="7" customFormat="1" ht="90">
      <c r="C54" s="27">
        <f t="shared" si="2"/>
        <v>44</v>
      </c>
      <c r="D54" s="27" t="s">
        <v>58</v>
      </c>
      <c r="E54" s="41" t="s">
        <v>189</v>
      </c>
      <c r="F54" s="41" t="s">
        <v>162</v>
      </c>
      <c r="G54" s="26" t="s">
        <v>86</v>
      </c>
      <c r="H54" s="29" t="s">
        <v>86</v>
      </c>
      <c r="I54" s="26" t="s">
        <v>18</v>
      </c>
      <c r="J54" s="42" t="s">
        <v>203</v>
      </c>
      <c r="K54" s="41" t="s">
        <v>191</v>
      </c>
    </row>
    <row r="55" spans="3:11" s="7" customFormat="1" ht="90">
      <c r="C55" s="32">
        <f t="shared" si="2"/>
        <v>45</v>
      </c>
      <c r="D55" s="32" t="s">
        <v>58</v>
      </c>
      <c r="E55" s="40" t="s">
        <v>189</v>
      </c>
      <c r="F55" s="40" t="s">
        <v>163</v>
      </c>
      <c r="G55" s="31" t="s">
        <v>86</v>
      </c>
      <c r="H55" s="29" t="s">
        <v>86</v>
      </c>
      <c r="I55" s="31" t="s">
        <v>18</v>
      </c>
      <c r="J55" s="42" t="s">
        <v>203</v>
      </c>
      <c r="K55" s="40" t="s">
        <v>191</v>
      </c>
    </row>
    <row r="56" spans="3:11" s="7" customFormat="1" ht="90">
      <c r="C56" s="27">
        <f t="shared" si="2"/>
        <v>46</v>
      </c>
      <c r="D56" s="27" t="s">
        <v>58</v>
      </c>
      <c r="E56" s="41" t="s">
        <v>189</v>
      </c>
      <c r="F56" s="41" t="s">
        <v>164</v>
      </c>
      <c r="G56" s="26" t="s">
        <v>86</v>
      </c>
      <c r="H56" s="29" t="s">
        <v>86</v>
      </c>
      <c r="I56" s="26" t="s">
        <v>18</v>
      </c>
      <c r="J56" s="42" t="s">
        <v>203</v>
      </c>
      <c r="K56" s="41" t="s">
        <v>191</v>
      </c>
    </row>
    <row r="57" spans="3:11" s="7" customFormat="1" ht="90">
      <c r="C57" s="32">
        <f t="shared" si="2"/>
        <v>47</v>
      </c>
      <c r="D57" s="32" t="s">
        <v>58</v>
      </c>
      <c r="E57" s="40" t="s">
        <v>189</v>
      </c>
      <c r="F57" s="40" t="s">
        <v>165</v>
      </c>
      <c r="G57" s="31" t="s">
        <v>86</v>
      </c>
      <c r="H57" s="29" t="s">
        <v>86</v>
      </c>
      <c r="I57" s="31" t="s">
        <v>18</v>
      </c>
      <c r="J57" s="42" t="s">
        <v>203</v>
      </c>
      <c r="K57" s="40" t="s">
        <v>191</v>
      </c>
    </row>
    <row r="58" spans="3:11" s="7" customFormat="1" ht="90">
      <c r="C58" s="27">
        <f t="shared" si="2"/>
        <v>48</v>
      </c>
      <c r="D58" s="27" t="s">
        <v>58</v>
      </c>
      <c r="E58" s="41" t="s">
        <v>189</v>
      </c>
      <c r="F58" s="41" t="s">
        <v>166</v>
      </c>
      <c r="G58" s="26" t="s">
        <v>86</v>
      </c>
      <c r="H58" s="29" t="s">
        <v>86</v>
      </c>
      <c r="I58" s="26" t="s">
        <v>18</v>
      </c>
      <c r="J58" s="42" t="s">
        <v>203</v>
      </c>
      <c r="K58" s="41" t="s">
        <v>191</v>
      </c>
    </row>
    <row r="59" spans="3:11" s="7" customFormat="1" ht="90">
      <c r="C59" s="32">
        <f t="shared" si="2"/>
        <v>49</v>
      </c>
      <c r="D59" s="32" t="s">
        <v>58</v>
      </c>
      <c r="E59" s="40" t="s">
        <v>189</v>
      </c>
      <c r="F59" s="40" t="s">
        <v>134</v>
      </c>
      <c r="G59" s="31" t="s">
        <v>86</v>
      </c>
      <c r="H59" s="29" t="s">
        <v>86</v>
      </c>
      <c r="I59" s="31" t="s">
        <v>18</v>
      </c>
      <c r="J59" s="42" t="s">
        <v>203</v>
      </c>
      <c r="K59" s="40" t="s">
        <v>191</v>
      </c>
    </row>
    <row r="60" spans="3:11" s="7" customFormat="1" ht="90">
      <c r="C60" s="27">
        <f t="shared" si="2"/>
        <v>50</v>
      </c>
      <c r="D60" s="27" t="s">
        <v>58</v>
      </c>
      <c r="E60" s="41" t="s">
        <v>189</v>
      </c>
      <c r="F60" s="41" t="s">
        <v>135</v>
      </c>
      <c r="G60" s="26" t="s">
        <v>86</v>
      </c>
      <c r="H60" s="29" t="s">
        <v>86</v>
      </c>
      <c r="I60" s="26" t="s">
        <v>18</v>
      </c>
      <c r="J60" s="42" t="s">
        <v>203</v>
      </c>
      <c r="K60" s="41" t="s">
        <v>191</v>
      </c>
    </row>
    <row r="61" spans="3:11" s="7" customFormat="1" ht="90">
      <c r="C61" s="32">
        <f t="shared" si="2"/>
        <v>51</v>
      </c>
      <c r="D61" s="32" t="s">
        <v>58</v>
      </c>
      <c r="E61" s="40" t="s">
        <v>189</v>
      </c>
      <c r="F61" s="40" t="s">
        <v>167</v>
      </c>
      <c r="G61" s="31" t="s">
        <v>86</v>
      </c>
      <c r="H61" s="29" t="s">
        <v>86</v>
      </c>
      <c r="I61" s="31" t="s">
        <v>18</v>
      </c>
      <c r="J61" s="42" t="s">
        <v>203</v>
      </c>
      <c r="K61" s="40" t="s">
        <v>191</v>
      </c>
    </row>
    <row r="62" spans="3:11" s="7" customFormat="1" ht="90">
      <c r="C62" s="32">
        <v>52</v>
      </c>
      <c r="D62" s="32" t="s">
        <v>58</v>
      </c>
      <c r="E62" s="40" t="s">
        <v>189</v>
      </c>
      <c r="F62" s="40" t="s">
        <v>168</v>
      </c>
      <c r="G62" s="31" t="s">
        <v>86</v>
      </c>
      <c r="H62" s="29" t="s">
        <v>86</v>
      </c>
      <c r="I62" s="31" t="s">
        <v>18</v>
      </c>
      <c r="J62" s="42" t="s">
        <v>203</v>
      </c>
      <c r="K62" s="40" t="s">
        <v>191</v>
      </c>
    </row>
    <row r="63" spans="3:11" s="7" customFormat="1" ht="90">
      <c r="C63" s="27">
        <f>IF(ROW(C62)=5,1,C62+1)</f>
        <v>53</v>
      </c>
      <c r="D63" s="27" t="s">
        <v>58</v>
      </c>
      <c r="E63" s="41" t="s">
        <v>189</v>
      </c>
      <c r="F63" s="41" t="s">
        <v>151</v>
      </c>
      <c r="G63" s="26" t="s">
        <v>86</v>
      </c>
      <c r="H63" s="29" t="s">
        <v>86</v>
      </c>
      <c r="I63" s="26" t="s">
        <v>18</v>
      </c>
      <c r="J63" s="42" t="s">
        <v>203</v>
      </c>
      <c r="K63" s="41" t="s">
        <v>191</v>
      </c>
    </row>
  </sheetData>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1:K26"/>
  <sheetViews>
    <sheetView topLeftCell="A14" zoomScale="80" zoomScaleNormal="80" workbookViewId="0">
      <selection activeCell="H23" sqref="H23"/>
    </sheetView>
  </sheetViews>
  <sheetFormatPr baseColWidth="10" defaultRowHeight="15"/>
  <cols>
    <col min="3" max="3" width="9.42578125" bestFit="1" customWidth="1"/>
    <col min="4" max="4" width="32" bestFit="1" customWidth="1"/>
    <col min="5" max="5" width="47.42578125" bestFit="1" customWidth="1"/>
    <col min="6" max="6" width="32.140625" bestFit="1" customWidth="1"/>
    <col min="7" max="7" width="16.28515625" bestFit="1" customWidth="1"/>
    <col min="8" max="8" width="43.5703125" bestFit="1" customWidth="1"/>
    <col min="9" max="9" width="12.140625" bestFit="1" customWidth="1"/>
    <col min="10" max="10" width="38" bestFit="1" customWidth="1"/>
    <col min="11" max="11" width="18.85546875" bestFit="1" customWidth="1"/>
  </cols>
  <sheetData>
    <row r="1" spans="3:11" ht="15.6" customHeight="1">
      <c r="C1" s="1" t="s">
        <v>6</v>
      </c>
      <c r="D1" s="2" t="s">
        <v>57</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SUM(tbRequerimientos23456[Campo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ht="30">
      <c r="C6" s="22">
        <v>1</v>
      </c>
      <c r="D6" s="24" t="s">
        <v>192</v>
      </c>
      <c r="E6" s="37" t="s">
        <v>193</v>
      </c>
      <c r="F6" s="19" t="s">
        <v>169</v>
      </c>
      <c r="G6" s="20" t="s">
        <v>86</v>
      </c>
      <c r="H6" s="29" t="s">
        <v>86</v>
      </c>
      <c r="I6" s="20" t="s">
        <v>18</v>
      </c>
      <c r="J6" s="43" t="s">
        <v>196</v>
      </c>
      <c r="K6" s="26" t="s">
        <v>197</v>
      </c>
    </row>
    <row r="7" spans="3:11" ht="30">
      <c r="C7" s="22">
        <f t="shared" ref="C7:C15" si="0">IF(ROW(C6)=5,1,C6+1)</f>
        <v>2</v>
      </c>
      <c r="D7" s="24" t="s">
        <v>192</v>
      </c>
      <c r="E7" s="37" t="s">
        <v>193</v>
      </c>
      <c r="F7" s="19" t="s">
        <v>170</v>
      </c>
      <c r="G7" s="20" t="s">
        <v>86</v>
      </c>
      <c r="H7" s="29" t="s">
        <v>86</v>
      </c>
      <c r="I7" s="20" t="s">
        <v>18</v>
      </c>
      <c r="J7" s="42" t="s">
        <v>196</v>
      </c>
      <c r="K7" s="31" t="s">
        <v>197</v>
      </c>
    </row>
    <row r="8" spans="3:11" ht="30">
      <c r="C8" s="22">
        <f t="shared" si="0"/>
        <v>3</v>
      </c>
      <c r="D8" s="24" t="s">
        <v>192</v>
      </c>
      <c r="E8" s="37" t="s">
        <v>193</v>
      </c>
      <c r="F8" s="19" t="s">
        <v>171</v>
      </c>
      <c r="G8" s="20" t="s">
        <v>86</v>
      </c>
      <c r="H8" s="29" t="s">
        <v>86</v>
      </c>
      <c r="I8" s="20" t="s">
        <v>18</v>
      </c>
      <c r="J8" s="43" t="s">
        <v>196</v>
      </c>
      <c r="K8" s="26" t="s">
        <v>197</v>
      </c>
    </row>
    <row r="9" spans="3:11" ht="30">
      <c r="C9" s="22">
        <f t="shared" si="0"/>
        <v>4</v>
      </c>
      <c r="D9" s="24" t="s">
        <v>192</v>
      </c>
      <c r="E9" s="37" t="s">
        <v>193</v>
      </c>
      <c r="F9" s="19" t="s">
        <v>172</v>
      </c>
      <c r="G9" s="20" t="s">
        <v>86</v>
      </c>
      <c r="H9" s="29" t="s">
        <v>86</v>
      </c>
      <c r="I9" s="20" t="s">
        <v>18</v>
      </c>
      <c r="J9" s="42" t="s">
        <v>196</v>
      </c>
      <c r="K9" s="31" t="s">
        <v>197</v>
      </c>
    </row>
    <row r="10" spans="3:11" ht="30">
      <c r="C10" s="22">
        <f t="shared" si="0"/>
        <v>5</v>
      </c>
      <c r="D10" s="24" t="s">
        <v>192</v>
      </c>
      <c r="E10" s="37" t="s">
        <v>193</v>
      </c>
      <c r="F10" s="19" t="s">
        <v>173</v>
      </c>
      <c r="G10" s="20" t="s">
        <v>86</v>
      </c>
      <c r="H10" s="29" t="s">
        <v>86</v>
      </c>
      <c r="I10" s="20" t="s">
        <v>18</v>
      </c>
      <c r="J10" s="43" t="s">
        <v>196</v>
      </c>
      <c r="K10" s="26" t="s">
        <v>197</v>
      </c>
    </row>
    <row r="11" spans="3:11" ht="30">
      <c r="C11" s="22">
        <f t="shared" si="0"/>
        <v>6</v>
      </c>
      <c r="D11" s="24" t="s">
        <v>192</v>
      </c>
      <c r="E11" s="37" t="s">
        <v>193</v>
      </c>
      <c r="F11" s="19" t="s">
        <v>174</v>
      </c>
      <c r="G11" s="20" t="s">
        <v>86</v>
      </c>
      <c r="H11" s="29" t="s">
        <v>86</v>
      </c>
      <c r="I11" s="20" t="s">
        <v>18</v>
      </c>
      <c r="J11" s="42" t="s">
        <v>196</v>
      </c>
      <c r="K11" s="31" t="s">
        <v>197</v>
      </c>
    </row>
    <row r="12" spans="3:11" ht="30">
      <c r="C12" s="22">
        <f t="shared" si="0"/>
        <v>7</v>
      </c>
      <c r="D12" s="24" t="s">
        <v>192</v>
      </c>
      <c r="E12" s="37" t="s">
        <v>193</v>
      </c>
      <c r="F12" s="19" t="s">
        <v>175</v>
      </c>
      <c r="G12" s="20" t="s">
        <v>86</v>
      </c>
      <c r="H12" s="29" t="s">
        <v>86</v>
      </c>
      <c r="I12" s="20" t="s">
        <v>18</v>
      </c>
      <c r="J12" s="43" t="s">
        <v>196</v>
      </c>
      <c r="K12" s="26" t="s">
        <v>197</v>
      </c>
    </row>
    <row r="13" spans="3:11" ht="30">
      <c r="C13" s="22">
        <f t="shared" si="0"/>
        <v>8</v>
      </c>
      <c r="D13" s="24" t="s">
        <v>192</v>
      </c>
      <c r="E13" s="37" t="s">
        <v>193</v>
      </c>
      <c r="F13" s="19" t="s">
        <v>176</v>
      </c>
      <c r="G13" s="20" t="s">
        <v>86</v>
      </c>
      <c r="H13" s="29" t="s">
        <v>86</v>
      </c>
      <c r="I13" s="20" t="s">
        <v>18</v>
      </c>
      <c r="J13" s="42" t="s">
        <v>196</v>
      </c>
      <c r="K13" s="31" t="s">
        <v>197</v>
      </c>
    </row>
    <row r="14" spans="3:11" ht="30">
      <c r="C14" s="22">
        <f t="shared" si="0"/>
        <v>9</v>
      </c>
      <c r="D14" s="24" t="s">
        <v>192</v>
      </c>
      <c r="E14" s="37" t="s">
        <v>193</v>
      </c>
      <c r="F14" s="19" t="s">
        <v>177</v>
      </c>
      <c r="G14" s="20" t="s">
        <v>86</v>
      </c>
      <c r="H14" s="29" t="s">
        <v>86</v>
      </c>
      <c r="I14" s="20" t="s">
        <v>18</v>
      </c>
      <c r="J14" s="43" t="s">
        <v>196</v>
      </c>
      <c r="K14" s="26" t="s">
        <v>197</v>
      </c>
    </row>
    <row r="15" spans="3:11" ht="30">
      <c r="C15" s="22">
        <f t="shared" si="0"/>
        <v>10</v>
      </c>
      <c r="D15" s="24" t="s">
        <v>192</v>
      </c>
      <c r="E15" s="37" t="s">
        <v>193</v>
      </c>
      <c r="F15" s="19" t="s">
        <v>178</v>
      </c>
      <c r="G15" s="20" t="s">
        <v>86</v>
      </c>
      <c r="H15" s="29" t="s">
        <v>86</v>
      </c>
      <c r="I15" s="20" t="s">
        <v>18</v>
      </c>
      <c r="J15" s="42" t="s">
        <v>196</v>
      </c>
      <c r="K15" s="31" t="s">
        <v>197</v>
      </c>
    </row>
    <row r="16" spans="3:11">
      <c r="C16" s="22">
        <f>IF(ROW('Liquidacion manual CuotasPartes'!C15)=5,1,'Liquidacion manual CuotasPartes'!C15+1)</f>
        <v>11</v>
      </c>
      <c r="D16" s="24" t="s">
        <v>194</v>
      </c>
      <c r="E16" s="37" t="s">
        <v>193</v>
      </c>
      <c r="F16" s="19" t="s">
        <v>179</v>
      </c>
      <c r="G16" s="38" t="s">
        <v>20</v>
      </c>
      <c r="H16" s="26" t="s">
        <v>195</v>
      </c>
      <c r="I16" s="20" t="s">
        <v>18</v>
      </c>
      <c r="J16" s="43" t="s">
        <v>556</v>
      </c>
      <c r="K16" s="26" t="s">
        <v>197</v>
      </c>
    </row>
    <row r="17" spans="3:11">
      <c r="C17" s="22">
        <f t="shared" ref="C17:C26" si="1">IF(ROW(C16)=5,1,C16+1)</f>
        <v>12</v>
      </c>
      <c r="D17" s="24" t="s">
        <v>194</v>
      </c>
      <c r="E17" s="37" t="s">
        <v>193</v>
      </c>
      <c r="F17" s="19" t="s">
        <v>180</v>
      </c>
      <c r="G17" s="38" t="s">
        <v>20</v>
      </c>
      <c r="H17" s="31" t="s">
        <v>195</v>
      </c>
      <c r="I17" s="20" t="s">
        <v>18</v>
      </c>
      <c r="J17" s="42" t="s">
        <v>556</v>
      </c>
      <c r="K17" s="31" t="s">
        <v>197</v>
      </c>
    </row>
    <row r="18" spans="3:11">
      <c r="C18" s="22">
        <f t="shared" si="1"/>
        <v>13</v>
      </c>
      <c r="D18" s="24" t="s">
        <v>194</v>
      </c>
      <c r="E18" s="37" t="s">
        <v>193</v>
      </c>
      <c r="F18" s="19" t="s">
        <v>181</v>
      </c>
      <c r="G18" s="38" t="s">
        <v>20</v>
      </c>
      <c r="H18" s="26" t="s">
        <v>195</v>
      </c>
      <c r="I18" s="20" t="s">
        <v>18</v>
      </c>
      <c r="J18" s="43" t="s">
        <v>556</v>
      </c>
      <c r="K18" s="26" t="s">
        <v>197</v>
      </c>
    </row>
    <row r="19" spans="3:11">
      <c r="C19" s="22">
        <f t="shared" si="1"/>
        <v>14</v>
      </c>
      <c r="D19" s="24" t="s">
        <v>194</v>
      </c>
      <c r="E19" s="37" t="s">
        <v>193</v>
      </c>
      <c r="F19" s="19" t="s">
        <v>179</v>
      </c>
      <c r="G19" s="38" t="s">
        <v>20</v>
      </c>
      <c r="H19" s="31" t="s">
        <v>195</v>
      </c>
      <c r="I19" s="20" t="s">
        <v>18</v>
      </c>
      <c r="J19" s="42" t="s">
        <v>556</v>
      </c>
      <c r="K19" s="31" t="s">
        <v>197</v>
      </c>
    </row>
    <row r="20" spans="3:11">
      <c r="C20" s="22">
        <f t="shared" si="1"/>
        <v>15</v>
      </c>
      <c r="D20" s="24" t="s">
        <v>194</v>
      </c>
      <c r="E20" s="37" t="s">
        <v>193</v>
      </c>
      <c r="F20" s="19" t="s">
        <v>182</v>
      </c>
      <c r="G20" s="38" t="s">
        <v>20</v>
      </c>
      <c r="H20" s="26" t="s">
        <v>195</v>
      </c>
      <c r="I20" s="20" t="s">
        <v>18</v>
      </c>
      <c r="J20" s="43" t="s">
        <v>556</v>
      </c>
      <c r="K20" s="26" t="s">
        <v>197</v>
      </c>
    </row>
    <row r="21" spans="3:11" ht="45">
      <c r="C21" s="22">
        <f t="shared" si="1"/>
        <v>16</v>
      </c>
      <c r="D21" s="24" t="s">
        <v>194</v>
      </c>
      <c r="E21" s="37" t="s">
        <v>193</v>
      </c>
      <c r="F21" s="19" t="s">
        <v>183</v>
      </c>
      <c r="G21" s="38" t="s">
        <v>20</v>
      </c>
      <c r="H21" s="42" t="s">
        <v>557</v>
      </c>
      <c r="I21" s="20" t="s">
        <v>18</v>
      </c>
      <c r="J21" s="42" t="s">
        <v>761</v>
      </c>
      <c r="K21" s="31" t="s">
        <v>197</v>
      </c>
    </row>
    <row r="22" spans="3:11" ht="75">
      <c r="C22" s="22">
        <f t="shared" si="1"/>
        <v>17</v>
      </c>
      <c r="D22" s="24" t="s">
        <v>194</v>
      </c>
      <c r="E22" s="37" t="s">
        <v>193</v>
      </c>
      <c r="F22" s="19" t="s">
        <v>184</v>
      </c>
      <c r="G22" s="38" t="s">
        <v>20</v>
      </c>
      <c r="H22" s="43" t="s">
        <v>558</v>
      </c>
      <c r="I22" s="20" t="s">
        <v>18</v>
      </c>
      <c r="J22" s="42" t="s">
        <v>761</v>
      </c>
      <c r="K22" s="26" t="s">
        <v>197</v>
      </c>
    </row>
    <row r="23" spans="3:11" ht="60">
      <c r="C23" s="22">
        <f t="shared" si="1"/>
        <v>18</v>
      </c>
      <c r="D23" s="24" t="s">
        <v>194</v>
      </c>
      <c r="E23" s="37" t="s">
        <v>193</v>
      </c>
      <c r="F23" s="19" t="s">
        <v>185</v>
      </c>
      <c r="G23" s="38" t="s">
        <v>20</v>
      </c>
      <c r="H23" s="76" t="s">
        <v>559</v>
      </c>
      <c r="I23" s="20" t="s">
        <v>18</v>
      </c>
      <c r="J23" s="42" t="s">
        <v>761</v>
      </c>
      <c r="K23" s="31" t="s">
        <v>197</v>
      </c>
    </row>
    <row r="24" spans="3:11" ht="45">
      <c r="C24" s="22">
        <f t="shared" si="1"/>
        <v>19</v>
      </c>
      <c r="D24" s="24" t="s">
        <v>194</v>
      </c>
      <c r="E24" s="37" t="s">
        <v>193</v>
      </c>
      <c r="F24" s="19" t="s">
        <v>186</v>
      </c>
      <c r="G24" s="38" t="s">
        <v>20</v>
      </c>
      <c r="H24" s="77" t="s">
        <v>560</v>
      </c>
      <c r="I24" s="20" t="s">
        <v>18</v>
      </c>
      <c r="J24" s="42" t="s">
        <v>761</v>
      </c>
      <c r="K24" s="26" t="s">
        <v>197</v>
      </c>
    </row>
    <row r="25" spans="3:11" ht="75">
      <c r="C25" s="22">
        <f t="shared" si="1"/>
        <v>20</v>
      </c>
      <c r="D25" s="24" t="s">
        <v>194</v>
      </c>
      <c r="E25" s="37" t="s">
        <v>193</v>
      </c>
      <c r="F25" s="19" t="s">
        <v>187</v>
      </c>
      <c r="G25" s="38" t="s">
        <v>20</v>
      </c>
      <c r="H25" s="78" t="s">
        <v>561</v>
      </c>
      <c r="I25" s="20" t="s">
        <v>18</v>
      </c>
      <c r="J25" s="42" t="s">
        <v>761</v>
      </c>
      <c r="K25" s="31" t="s">
        <v>197</v>
      </c>
    </row>
    <row r="26" spans="3:11" ht="75">
      <c r="C26" s="22">
        <f t="shared" si="1"/>
        <v>21</v>
      </c>
      <c r="D26" s="24" t="s">
        <v>194</v>
      </c>
      <c r="E26" s="37" t="s">
        <v>193</v>
      </c>
      <c r="F26" s="19" t="s">
        <v>188</v>
      </c>
      <c r="G26" s="38" t="s">
        <v>20</v>
      </c>
      <c r="H26" s="79" t="s">
        <v>562</v>
      </c>
      <c r="I26" s="20" t="s">
        <v>18</v>
      </c>
      <c r="J26" s="42" t="s">
        <v>761</v>
      </c>
      <c r="K26" s="26" t="s">
        <v>197</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1:K37"/>
  <sheetViews>
    <sheetView showGridLines="0" zoomScale="90" zoomScaleNormal="90" workbookViewId="0">
      <selection activeCell="J11" sqref="J11"/>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82.42578125" bestFit="1" customWidth="1"/>
  </cols>
  <sheetData>
    <row r="1" spans="3:11" ht="15.6" customHeight="1">
      <c r="C1" s="1" t="s">
        <v>6</v>
      </c>
      <c r="D1" s="2" t="s">
        <v>60</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SUM(tbRequerimientos234567[Campo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c r="C6" s="6">
        <f>IF(ROW(C5)=5,1,C5+1)</f>
        <v>1</v>
      </c>
      <c r="D6" s="6" t="s">
        <v>21</v>
      </c>
      <c r="E6" s="7" t="s">
        <v>61</v>
      </c>
      <c r="F6" s="7" t="s">
        <v>503</v>
      </c>
      <c r="G6" s="6" t="s">
        <v>86</v>
      </c>
      <c r="H6" s="6" t="s">
        <v>86</v>
      </c>
      <c r="I6" s="6" t="s">
        <v>199</v>
      </c>
      <c r="J6" s="6"/>
      <c r="K6" s="6" t="s">
        <v>27</v>
      </c>
    </row>
    <row r="7" spans="3:11">
      <c r="C7" s="6">
        <f t="shared" ref="C7:C14" si="0">IF(ROW(C6)=5,1,C6+1)</f>
        <v>2</v>
      </c>
      <c r="D7" s="6" t="s">
        <v>21</v>
      </c>
      <c r="E7" s="7" t="s">
        <v>61</v>
      </c>
      <c r="F7" s="7" t="s">
        <v>488</v>
      </c>
      <c r="G7" s="6" t="s">
        <v>86</v>
      </c>
      <c r="H7" s="6" t="s">
        <v>86</v>
      </c>
      <c r="I7" s="6" t="s">
        <v>199</v>
      </c>
      <c r="J7" s="6"/>
      <c r="K7" s="6" t="s">
        <v>27</v>
      </c>
    </row>
    <row r="8" spans="3:11">
      <c r="C8" s="6">
        <f t="shared" si="0"/>
        <v>3</v>
      </c>
      <c r="D8" s="6" t="s">
        <v>21</v>
      </c>
      <c r="E8" s="7" t="s">
        <v>61</v>
      </c>
      <c r="F8" s="7" t="s">
        <v>487</v>
      </c>
      <c r="G8" s="6" t="s">
        <v>86</v>
      </c>
      <c r="H8" s="6" t="s">
        <v>86</v>
      </c>
      <c r="I8" s="6" t="s">
        <v>199</v>
      </c>
      <c r="J8" s="6"/>
      <c r="K8" s="6" t="s">
        <v>27</v>
      </c>
    </row>
    <row r="9" spans="3:11">
      <c r="C9" s="6">
        <f t="shared" si="0"/>
        <v>4</v>
      </c>
      <c r="D9" s="6" t="s">
        <v>21</v>
      </c>
      <c r="E9" s="7" t="s">
        <v>61</v>
      </c>
      <c r="F9" s="7" t="s">
        <v>504</v>
      </c>
      <c r="G9" s="6" t="s">
        <v>86</v>
      </c>
      <c r="H9" s="6" t="s">
        <v>86</v>
      </c>
      <c r="I9" s="6" t="s">
        <v>199</v>
      </c>
      <c r="J9" s="6"/>
      <c r="K9" s="6" t="s">
        <v>27</v>
      </c>
    </row>
    <row r="10" spans="3:11">
      <c r="C10" s="6">
        <f t="shared" si="0"/>
        <v>5</v>
      </c>
      <c r="D10" s="6" t="s">
        <v>21</v>
      </c>
      <c r="E10" s="7" t="s">
        <v>61</v>
      </c>
      <c r="F10" s="7" t="s">
        <v>505</v>
      </c>
      <c r="G10" s="6" t="s">
        <v>86</v>
      </c>
      <c r="H10" s="6" t="s">
        <v>86</v>
      </c>
      <c r="I10" s="6" t="s">
        <v>199</v>
      </c>
      <c r="J10" s="10"/>
      <c r="K10" s="6" t="s">
        <v>27</v>
      </c>
    </row>
    <row r="11" spans="3:11">
      <c r="C11" s="6">
        <f t="shared" si="0"/>
        <v>6</v>
      </c>
      <c r="D11" s="6" t="s">
        <v>126</v>
      </c>
      <c r="E11" s="7" t="s">
        <v>61</v>
      </c>
      <c r="F11" s="7" t="s">
        <v>594</v>
      </c>
      <c r="G11" s="6"/>
      <c r="H11" s="6" t="s">
        <v>86</v>
      </c>
      <c r="I11" s="6" t="s">
        <v>198</v>
      </c>
      <c r="J11" s="39" t="s">
        <v>200</v>
      </c>
      <c r="K11" s="6" t="s">
        <v>201</v>
      </c>
    </row>
    <row r="12" spans="3:11">
      <c r="C12" s="6">
        <f t="shared" si="0"/>
        <v>7</v>
      </c>
      <c r="D12" s="6" t="s">
        <v>21</v>
      </c>
      <c r="E12" s="7" t="s">
        <v>61</v>
      </c>
      <c r="F12" s="7" t="s">
        <v>506</v>
      </c>
      <c r="G12" s="6" t="s">
        <v>86</v>
      </c>
      <c r="H12" s="6" t="s">
        <v>86</v>
      </c>
      <c r="I12" s="6" t="s">
        <v>199</v>
      </c>
      <c r="J12" s="10"/>
      <c r="K12" s="6" t="s">
        <v>27</v>
      </c>
    </row>
    <row r="13" spans="3:11">
      <c r="C13" s="6">
        <f t="shared" si="0"/>
        <v>8</v>
      </c>
      <c r="D13" s="6" t="s">
        <v>21</v>
      </c>
      <c r="E13" s="7" t="s">
        <v>61</v>
      </c>
      <c r="F13" s="7" t="s">
        <v>507</v>
      </c>
      <c r="G13" s="6" t="s">
        <v>86</v>
      </c>
      <c r="H13" s="6" t="s">
        <v>86</v>
      </c>
      <c r="I13" s="6" t="s">
        <v>199</v>
      </c>
      <c r="J13" s="6"/>
      <c r="K13" s="6" t="s">
        <v>27</v>
      </c>
    </row>
    <row r="14" spans="3:11">
      <c r="C14" s="6">
        <f t="shared" si="0"/>
        <v>9</v>
      </c>
      <c r="D14" s="6" t="s">
        <v>21</v>
      </c>
      <c r="E14" s="7" t="s">
        <v>61</v>
      </c>
      <c r="F14" s="7" t="s">
        <v>508</v>
      </c>
      <c r="G14" s="6" t="s">
        <v>86</v>
      </c>
      <c r="H14" s="6" t="s">
        <v>86</v>
      </c>
      <c r="I14" s="6" t="s">
        <v>199</v>
      </c>
      <c r="J14" s="6"/>
      <c r="K14" s="6" t="s">
        <v>27</v>
      </c>
    </row>
    <row r="18" spans="3:11" ht="30">
      <c r="C18" s="36">
        <f t="shared" ref="C18" si="1">IF(ROW(C17)=5,1,C17+1)</f>
        <v>1</v>
      </c>
      <c r="D18" s="35" t="s">
        <v>126</v>
      </c>
      <c r="E18" s="56" t="s">
        <v>332</v>
      </c>
      <c r="F18" s="18" t="s">
        <v>266</v>
      </c>
      <c r="G18" s="35" t="s">
        <v>86</v>
      </c>
      <c r="H18" s="29" t="s">
        <v>86</v>
      </c>
      <c r="I18" s="59" t="s">
        <v>331</v>
      </c>
      <c r="J18" s="60" t="s">
        <v>333</v>
      </c>
      <c r="K18" s="59" t="s">
        <v>197</v>
      </c>
    </row>
    <row r="19" spans="3:11" ht="30">
      <c r="C19" s="36">
        <f t="shared" ref="C19:C37" si="2">IF(ROW(C18)=5,1,C18+1)</f>
        <v>2</v>
      </c>
      <c r="D19" s="35" t="s">
        <v>126</v>
      </c>
      <c r="E19" s="18" t="s">
        <v>332</v>
      </c>
      <c r="F19" s="18" t="s">
        <v>97</v>
      </c>
      <c r="G19" s="35" t="s">
        <v>86</v>
      </c>
      <c r="H19" s="29" t="s">
        <v>86</v>
      </c>
      <c r="I19" s="59" t="s">
        <v>331</v>
      </c>
      <c r="J19" s="60" t="s">
        <v>333</v>
      </c>
      <c r="K19" s="59" t="s">
        <v>197</v>
      </c>
    </row>
    <row r="20" spans="3:11" ht="30">
      <c r="C20" s="36">
        <f t="shared" si="2"/>
        <v>3</v>
      </c>
      <c r="D20" s="35" t="s">
        <v>126</v>
      </c>
      <c r="E20" s="56" t="s">
        <v>332</v>
      </c>
      <c r="F20" s="18" t="s">
        <v>98</v>
      </c>
      <c r="G20" s="35" t="s">
        <v>86</v>
      </c>
      <c r="H20" s="29" t="s">
        <v>86</v>
      </c>
      <c r="I20" s="59" t="s">
        <v>331</v>
      </c>
      <c r="J20" s="60" t="s">
        <v>333</v>
      </c>
      <c r="K20" s="59" t="s">
        <v>197</v>
      </c>
    </row>
    <row r="21" spans="3:11" ht="30">
      <c r="C21" s="36">
        <f t="shared" si="2"/>
        <v>4</v>
      </c>
      <c r="D21" s="35" t="s">
        <v>126</v>
      </c>
      <c r="E21" s="18" t="s">
        <v>332</v>
      </c>
      <c r="F21" s="18" t="s">
        <v>267</v>
      </c>
      <c r="G21" s="35" t="s">
        <v>86</v>
      </c>
      <c r="H21" s="29" t="s">
        <v>86</v>
      </c>
      <c r="I21" s="59" t="s">
        <v>331</v>
      </c>
      <c r="J21" s="60" t="s">
        <v>333</v>
      </c>
      <c r="K21" s="59" t="s">
        <v>197</v>
      </c>
    </row>
    <row r="22" spans="3:11" ht="30">
      <c r="C22" s="36">
        <f t="shared" si="2"/>
        <v>5</v>
      </c>
      <c r="D22" s="35" t="s">
        <v>126</v>
      </c>
      <c r="E22" s="56" t="s">
        <v>332</v>
      </c>
      <c r="F22" s="18" t="s">
        <v>268</v>
      </c>
      <c r="G22" s="35" t="s">
        <v>86</v>
      </c>
      <c r="H22" s="29" t="s">
        <v>86</v>
      </c>
      <c r="I22" s="59" t="s">
        <v>331</v>
      </c>
      <c r="J22" s="60" t="s">
        <v>333</v>
      </c>
      <c r="K22" s="59" t="s">
        <v>197</v>
      </c>
    </row>
    <row r="23" spans="3:11" ht="30">
      <c r="C23" s="36">
        <f t="shared" si="2"/>
        <v>6</v>
      </c>
      <c r="D23" s="35" t="s">
        <v>126</v>
      </c>
      <c r="E23" s="18" t="s">
        <v>332</v>
      </c>
      <c r="F23" s="18" t="s">
        <v>269</v>
      </c>
      <c r="G23" s="35" t="s">
        <v>86</v>
      </c>
      <c r="H23" s="29" t="s">
        <v>86</v>
      </c>
      <c r="I23" s="59" t="s">
        <v>331</v>
      </c>
      <c r="J23" s="60" t="s">
        <v>333</v>
      </c>
      <c r="K23" s="59" t="s">
        <v>197</v>
      </c>
    </row>
    <row r="24" spans="3:11" ht="30">
      <c r="C24" s="36">
        <f t="shared" si="2"/>
        <v>7</v>
      </c>
      <c r="D24" s="35" t="s">
        <v>126</v>
      </c>
      <c r="E24" s="56" t="s">
        <v>332</v>
      </c>
      <c r="F24" s="18" t="s">
        <v>270</v>
      </c>
      <c r="G24" s="35" t="s">
        <v>86</v>
      </c>
      <c r="H24" s="29" t="s">
        <v>86</v>
      </c>
      <c r="I24" s="59" t="s">
        <v>331</v>
      </c>
      <c r="J24" s="60" t="s">
        <v>333</v>
      </c>
      <c r="K24" s="59" t="s">
        <v>197</v>
      </c>
    </row>
    <row r="25" spans="3:11" ht="30">
      <c r="C25" s="36">
        <f t="shared" si="2"/>
        <v>8</v>
      </c>
      <c r="D25" s="35" t="s">
        <v>126</v>
      </c>
      <c r="E25" s="18" t="s">
        <v>332</v>
      </c>
      <c r="F25" s="18" t="s">
        <v>271</v>
      </c>
      <c r="G25" s="35" t="s">
        <v>86</v>
      </c>
      <c r="H25" s="29" t="s">
        <v>86</v>
      </c>
      <c r="I25" s="59" t="s">
        <v>331</v>
      </c>
      <c r="J25" s="60" t="s">
        <v>333</v>
      </c>
      <c r="K25" s="59" t="s">
        <v>197</v>
      </c>
    </row>
    <row r="26" spans="3:11" ht="30">
      <c r="C26" s="36">
        <f t="shared" si="2"/>
        <v>9</v>
      </c>
      <c r="D26" s="35" t="s">
        <v>126</v>
      </c>
      <c r="E26" s="56" t="s">
        <v>332</v>
      </c>
      <c r="F26" s="18" t="s">
        <v>272</v>
      </c>
      <c r="G26" s="35" t="s">
        <v>86</v>
      </c>
      <c r="H26" s="29" t="s">
        <v>86</v>
      </c>
      <c r="I26" s="59" t="s">
        <v>331</v>
      </c>
      <c r="J26" s="60" t="s">
        <v>333</v>
      </c>
      <c r="K26" s="59" t="s">
        <v>197</v>
      </c>
    </row>
    <row r="27" spans="3:11" ht="30">
      <c r="C27" s="36">
        <f t="shared" si="2"/>
        <v>10</v>
      </c>
      <c r="D27" s="35" t="s">
        <v>126</v>
      </c>
      <c r="E27" s="18" t="s">
        <v>332</v>
      </c>
      <c r="F27" s="18" t="s">
        <v>273</v>
      </c>
      <c r="G27" s="35" t="s">
        <v>86</v>
      </c>
      <c r="H27" s="29" t="s">
        <v>86</v>
      </c>
      <c r="I27" s="59" t="s">
        <v>331</v>
      </c>
      <c r="J27" s="60" t="s">
        <v>333</v>
      </c>
      <c r="K27" s="59" t="s">
        <v>197</v>
      </c>
    </row>
    <row r="28" spans="3:11" ht="30">
      <c r="C28" s="36">
        <f t="shared" si="2"/>
        <v>11</v>
      </c>
      <c r="D28" s="35" t="s">
        <v>126</v>
      </c>
      <c r="E28" s="56" t="s">
        <v>332</v>
      </c>
      <c r="F28" s="18" t="s">
        <v>110</v>
      </c>
      <c r="G28" s="35" t="s">
        <v>86</v>
      </c>
      <c r="H28" s="29" t="s">
        <v>86</v>
      </c>
      <c r="I28" s="59" t="s">
        <v>331</v>
      </c>
      <c r="J28" s="60" t="s">
        <v>333</v>
      </c>
      <c r="K28" s="59" t="s">
        <v>197</v>
      </c>
    </row>
    <row r="29" spans="3:11" ht="30">
      <c r="C29" s="36">
        <f t="shared" si="2"/>
        <v>12</v>
      </c>
      <c r="D29" s="35" t="s">
        <v>126</v>
      </c>
      <c r="E29" s="18" t="s">
        <v>332</v>
      </c>
      <c r="F29" s="18" t="s">
        <v>111</v>
      </c>
      <c r="G29" s="35" t="s">
        <v>86</v>
      </c>
      <c r="H29" s="29" t="s">
        <v>86</v>
      </c>
      <c r="I29" s="59" t="s">
        <v>331</v>
      </c>
      <c r="J29" s="60" t="s">
        <v>333</v>
      </c>
      <c r="K29" s="59" t="s">
        <v>197</v>
      </c>
    </row>
    <row r="30" spans="3:11" ht="30">
      <c r="C30" s="36">
        <f t="shared" si="2"/>
        <v>13</v>
      </c>
      <c r="D30" s="35" t="s">
        <v>126</v>
      </c>
      <c r="E30" s="56" t="s">
        <v>332</v>
      </c>
      <c r="F30" s="18" t="s">
        <v>112</v>
      </c>
      <c r="G30" s="35" t="s">
        <v>86</v>
      </c>
      <c r="H30" s="29" t="s">
        <v>86</v>
      </c>
      <c r="I30" s="59" t="s">
        <v>331</v>
      </c>
      <c r="J30" s="60" t="s">
        <v>333</v>
      </c>
      <c r="K30" s="59" t="s">
        <v>197</v>
      </c>
    </row>
    <row r="31" spans="3:11" ht="30">
      <c r="C31" s="36">
        <f t="shared" si="2"/>
        <v>14</v>
      </c>
      <c r="D31" s="35" t="s">
        <v>126</v>
      </c>
      <c r="E31" s="18" t="s">
        <v>332</v>
      </c>
      <c r="F31" s="18" t="s">
        <v>274</v>
      </c>
      <c r="G31" s="35" t="s">
        <v>86</v>
      </c>
      <c r="H31" s="29" t="s">
        <v>86</v>
      </c>
      <c r="I31" s="59" t="s">
        <v>331</v>
      </c>
      <c r="J31" s="60" t="s">
        <v>333</v>
      </c>
      <c r="K31" s="59" t="s">
        <v>197</v>
      </c>
    </row>
    <row r="32" spans="3:11" ht="30">
      <c r="C32" s="36">
        <f t="shared" si="2"/>
        <v>15</v>
      </c>
      <c r="D32" s="35" t="s">
        <v>126</v>
      </c>
      <c r="E32" s="56" t="s">
        <v>332</v>
      </c>
      <c r="F32" s="18" t="s">
        <v>275</v>
      </c>
      <c r="G32" s="35" t="s">
        <v>86</v>
      </c>
      <c r="H32" s="29" t="s">
        <v>86</v>
      </c>
      <c r="I32" s="59" t="s">
        <v>331</v>
      </c>
      <c r="J32" s="60" t="s">
        <v>333</v>
      </c>
      <c r="K32" s="59" t="s">
        <v>197</v>
      </c>
    </row>
    <row r="33" spans="3:11" ht="30">
      <c r="C33" s="36">
        <f t="shared" si="2"/>
        <v>16</v>
      </c>
      <c r="D33" s="35" t="s">
        <v>126</v>
      </c>
      <c r="E33" s="18" t="s">
        <v>332</v>
      </c>
      <c r="F33" s="18" t="s">
        <v>531</v>
      </c>
      <c r="G33" s="35" t="s">
        <v>86</v>
      </c>
      <c r="H33" s="29" t="s">
        <v>86</v>
      </c>
      <c r="I33" s="59" t="s">
        <v>331</v>
      </c>
      <c r="J33" s="60" t="s">
        <v>333</v>
      </c>
      <c r="K33" s="59" t="s">
        <v>197</v>
      </c>
    </row>
    <row r="34" spans="3:11" ht="30">
      <c r="C34" s="36">
        <f t="shared" si="2"/>
        <v>17</v>
      </c>
      <c r="D34" s="35" t="s">
        <v>126</v>
      </c>
      <c r="E34" s="56" t="s">
        <v>332</v>
      </c>
      <c r="F34" s="18" t="s">
        <v>277</v>
      </c>
      <c r="G34" s="35" t="s">
        <v>86</v>
      </c>
      <c r="H34" s="29" t="s">
        <v>86</v>
      </c>
      <c r="I34" s="59" t="s">
        <v>331</v>
      </c>
      <c r="J34" s="60" t="s">
        <v>333</v>
      </c>
      <c r="K34" s="59" t="s">
        <v>197</v>
      </c>
    </row>
    <row r="35" spans="3:11" ht="30">
      <c r="C35" s="36">
        <f t="shared" si="2"/>
        <v>18</v>
      </c>
      <c r="D35" s="35" t="s">
        <v>126</v>
      </c>
      <c r="E35" s="18" t="s">
        <v>332</v>
      </c>
      <c r="F35" s="18" t="s">
        <v>278</v>
      </c>
      <c r="G35" s="35" t="s">
        <v>20</v>
      </c>
      <c r="H35" s="62" t="s">
        <v>334</v>
      </c>
      <c r="I35" s="59" t="s">
        <v>331</v>
      </c>
      <c r="J35" s="59"/>
      <c r="K35" s="59" t="s">
        <v>197</v>
      </c>
    </row>
    <row r="36" spans="3:11" ht="45">
      <c r="C36" s="36">
        <f t="shared" si="2"/>
        <v>19</v>
      </c>
      <c r="D36" s="35" t="s">
        <v>192</v>
      </c>
      <c r="E36" s="56" t="s">
        <v>332</v>
      </c>
      <c r="F36" s="18" t="s">
        <v>279</v>
      </c>
      <c r="G36" s="35" t="s">
        <v>86</v>
      </c>
      <c r="H36" s="62" t="s">
        <v>335</v>
      </c>
      <c r="I36" s="59" t="s">
        <v>331</v>
      </c>
      <c r="J36" s="63" t="s">
        <v>336</v>
      </c>
      <c r="K36" s="59" t="s">
        <v>197</v>
      </c>
    </row>
    <row r="37" spans="3:11">
      <c r="C37" s="36">
        <f t="shared" si="2"/>
        <v>20</v>
      </c>
      <c r="D37" s="35" t="s">
        <v>126</v>
      </c>
      <c r="E37" s="18" t="s">
        <v>332</v>
      </c>
      <c r="F37" s="18" t="s">
        <v>532</v>
      </c>
      <c r="G37" s="35" t="s">
        <v>20</v>
      </c>
      <c r="H37" s="61" t="s">
        <v>337</v>
      </c>
      <c r="I37" s="59" t="s">
        <v>331</v>
      </c>
      <c r="J37" s="59"/>
      <c r="K37" s="59" t="s">
        <v>197</v>
      </c>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C1:L48"/>
  <sheetViews>
    <sheetView showGridLines="0" zoomScale="80" zoomScaleNormal="80" workbookViewId="0">
      <selection activeCell="F10" sqref="F10"/>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50.5703125" customWidth="1"/>
    <col min="12" max="12" width="32.42578125" bestFit="1" customWidth="1"/>
  </cols>
  <sheetData>
    <row r="1" spans="3:12" ht="15.6" customHeight="1">
      <c r="C1" s="1" t="s">
        <v>6</v>
      </c>
      <c r="D1" s="2" t="s">
        <v>570</v>
      </c>
      <c r="E1" s="9"/>
    </row>
    <row r="2" spans="3:12" ht="16.149999999999999" customHeight="1">
      <c r="C2" s="1" t="s">
        <v>0</v>
      </c>
      <c r="D2" s="2" t="s">
        <v>5</v>
      </c>
      <c r="E2" s="9"/>
    </row>
    <row r="3" spans="3:12" ht="16.149999999999999" customHeight="1">
      <c r="C3" s="1" t="s">
        <v>1</v>
      </c>
      <c r="D3" s="2" t="s">
        <v>2</v>
      </c>
      <c r="E3" s="9"/>
    </row>
    <row r="4" spans="3:12" ht="14.45" customHeight="1">
      <c r="F4" s="3" t="s">
        <v>3</v>
      </c>
      <c r="G4" s="4">
        <f>SUM(tbRequerimientos2345678[Campo Calculado])</f>
        <v>0</v>
      </c>
      <c r="H4" s="4"/>
      <c r="I4" s="4"/>
      <c r="J4" s="4"/>
    </row>
    <row r="5" spans="3:12" ht="16.149999999999999" customHeight="1">
      <c r="C5" s="5" t="s">
        <v>4</v>
      </c>
      <c r="D5" s="5" t="s">
        <v>8</v>
      </c>
      <c r="E5" s="5" t="s">
        <v>15</v>
      </c>
      <c r="F5" s="5" t="s">
        <v>9</v>
      </c>
      <c r="G5" s="5" t="s">
        <v>92</v>
      </c>
      <c r="H5" s="5" t="s">
        <v>10</v>
      </c>
      <c r="I5" s="5" t="s">
        <v>11</v>
      </c>
      <c r="J5" s="5" t="s">
        <v>12</v>
      </c>
      <c r="K5" s="5" t="s">
        <v>13</v>
      </c>
      <c r="L5" s="5" t="s">
        <v>552</v>
      </c>
    </row>
    <row r="6" spans="3:12" ht="30">
      <c r="C6" s="6">
        <f>IF(ROW(C5)=5,1,C5+1)</f>
        <v>1</v>
      </c>
      <c r="D6" s="6" t="s">
        <v>192</v>
      </c>
      <c r="E6" s="7"/>
      <c r="F6" s="7" t="s">
        <v>527</v>
      </c>
      <c r="G6" s="6" t="s">
        <v>86</v>
      </c>
      <c r="H6" s="6"/>
      <c r="I6" s="6" t="s">
        <v>204</v>
      </c>
      <c r="J6" s="10" t="s">
        <v>206</v>
      </c>
      <c r="K6" s="44" t="s">
        <v>205</v>
      </c>
      <c r="L6" s="73" t="s">
        <v>553</v>
      </c>
    </row>
    <row r="7" spans="3:12" ht="30">
      <c r="C7" s="6">
        <f t="shared" ref="C7:C14" si="0">IF(ROW(C6)=5,1,C6+1)</f>
        <v>2</v>
      </c>
      <c r="D7" s="6" t="s">
        <v>127</v>
      </c>
      <c r="E7" s="7"/>
      <c r="F7" s="7" t="s">
        <v>528</v>
      </c>
      <c r="G7" s="6" t="s">
        <v>86</v>
      </c>
      <c r="H7" s="6"/>
      <c r="I7" s="6" t="s">
        <v>204</v>
      </c>
      <c r="J7" s="10" t="s">
        <v>206</v>
      </c>
      <c r="K7" s="44" t="s">
        <v>205</v>
      </c>
      <c r="L7" s="73" t="s">
        <v>553</v>
      </c>
    </row>
    <row r="8" spans="3:12" ht="30">
      <c r="C8" s="6">
        <f t="shared" si="0"/>
        <v>3</v>
      </c>
      <c r="D8" s="6" t="s">
        <v>192</v>
      </c>
      <c r="E8" s="7"/>
      <c r="F8" s="7" t="s">
        <v>63</v>
      </c>
      <c r="G8" s="6" t="s">
        <v>86</v>
      </c>
      <c r="H8" s="6"/>
      <c r="I8" s="6" t="s">
        <v>204</v>
      </c>
      <c r="J8" s="10" t="s">
        <v>206</v>
      </c>
      <c r="K8" s="44" t="s">
        <v>205</v>
      </c>
      <c r="L8" s="73" t="s">
        <v>553</v>
      </c>
    </row>
    <row r="9" spans="3:12" ht="30">
      <c r="C9" s="6">
        <f t="shared" si="0"/>
        <v>4</v>
      </c>
      <c r="D9" s="6" t="s">
        <v>385</v>
      </c>
      <c r="E9" s="7"/>
      <c r="F9" s="7" t="s">
        <v>65</v>
      </c>
      <c r="G9" s="6" t="s">
        <v>86</v>
      </c>
      <c r="H9" s="6"/>
      <c r="I9" s="6" t="s">
        <v>204</v>
      </c>
      <c r="J9" s="10" t="s">
        <v>206</v>
      </c>
      <c r="K9" s="44" t="s">
        <v>205</v>
      </c>
      <c r="L9" s="73" t="s">
        <v>553</v>
      </c>
    </row>
    <row r="10" spans="3:12" ht="30">
      <c r="C10" s="6">
        <f t="shared" si="0"/>
        <v>5</v>
      </c>
      <c r="D10" s="6" t="s">
        <v>192</v>
      </c>
      <c r="E10" s="7"/>
      <c r="F10" s="7" t="s">
        <v>64</v>
      </c>
      <c r="G10" s="6" t="s">
        <v>86</v>
      </c>
      <c r="H10" s="10"/>
      <c r="I10" s="6" t="s">
        <v>204</v>
      </c>
      <c r="J10" s="10" t="s">
        <v>206</v>
      </c>
      <c r="K10" s="44" t="s">
        <v>205</v>
      </c>
      <c r="L10" s="73" t="s">
        <v>553</v>
      </c>
    </row>
    <row r="11" spans="3:12" ht="45">
      <c r="C11" s="6">
        <f t="shared" si="0"/>
        <v>6</v>
      </c>
      <c r="D11" s="6" t="s">
        <v>192</v>
      </c>
      <c r="E11" s="7"/>
      <c r="F11" s="7" t="s">
        <v>66</v>
      </c>
      <c r="G11" s="6" t="s">
        <v>86</v>
      </c>
      <c r="H11" s="6"/>
      <c r="I11" s="6" t="s">
        <v>204</v>
      </c>
      <c r="J11" s="10" t="s">
        <v>207</v>
      </c>
      <c r="K11" s="44" t="s">
        <v>205</v>
      </c>
      <c r="L11" s="73" t="s">
        <v>553</v>
      </c>
    </row>
    <row r="12" spans="3:12" ht="30">
      <c r="C12" s="6">
        <f t="shared" si="0"/>
        <v>7</v>
      </c>
      <c r="D12" s="6" t="s">
        <v>192</v>
      </c>
      <c r="E12" s="7"/>
      <c r="F12" s="7" t="s">
        <v>67</v>
      </c>
      <c r="G12" s="6" t="s">
        <v>86</v>
      </c>
      <c r="H12" s="10"/>
      <c r="I12" s="6" t="s">
        <v>204</v>
      </c>
      <c r="J12" s="10" t="s">
        <v>206</v>
      </c>
      <c r="K12" s="44" t="s">
        <v>205</v>
      </c>
      <c r="L12" s="73" t="s">
        <v>553</v>
      </c>
    </row>
    <row r="13" spans="3:12" ht="30">
      <c r="C13" s="6">
        <f t="shared" si="0"/>
        <v>8</v>
      </c>
      <c r="D13" s="6" t="s">
        <v>192</v>
      </c>
      <c r="E13" s="7"/>
      <c r="F13" s="7" t="s">
        <v>68</v>
      </c>
      <c r="G13" s="6" t="s">
        <v>86</v>
      </c>
      <c r="H13" s="6"/>
      <c r="I13" s="6" t="s">
        <v>204</v>
      </c>
      <c r="J13" s="10" t="s">
        <v>206</v>
      </c>
      <c r="K13" s="44" t="s">
        <v>205</v>
      </c>
      <c r="L13" s="73" t="s">
        <v>553</v>
      </c>
    </row>
    <row r="14" spans="3:12" ht="30">
      <c r="C14" s="6">
        <f t="shared" si="0"/>
        <v>9</v>
      </c>
      <c r="D14" s="6" t="s">
        <v>127</v>
      </c>
      <c r="E14" s="7"/>
      <c r="F14" s="7" t="s">
        <v>529</v>
      </c>
      <c r="G14" s="6" t="s">
        <v>86</v>
      </c>
      <c r="H14" s="6"/>
      <c r="I14" s="6" t="s">
        <v>204</v>
      </c>
      <c r="J14" s="10" t="s">
        <v>206</v>
      </c>
      <c r="K14" s="44" t="s">
        <v>205</v>
      </c>
      <c r="L14" s="73" t="s">
        <v>553</v>
      </c>
    </row>
    <row r="15" spans="3:12" ht="30">
      <c r="C15" s="6">
        <f t="shared" ref="C15:C17" si="1">IF(ROW(C14)=5,1,C14+1)</f>
        <v>10</v>
      </c>
      <c r="D15" s="6" t="s">
        <v>192</v>
      </c>
      <c r="E15" s="7"/>
      <c r="F15" s="7" t="s">
        <v>71</v>
      </c>
      <c r="G15" s="6" t="s">
        <v>86</v>
      </c>
      <c r="H15" s="6"/>
      <c r="I15" s="6" t="s">
        <v>204</v>
      </c>
      <c r="J15" s="10" t="s">
        <v>206</v>
      </c>
      <c r="K15" s="44" t="s">
        <v>205</v>
      </c>
      <c r="L15" s="73" t="s">
        <v>553</v>
      </c>
    </row>
    <row r="16" spans="3:12" ht="30">
      <c r="C16" s="6">
        <f t="shared" si="1"/>
        <v>11</v>
      </c>
      <c r="D16" s="6" t="s">
        <v>192</v>
      </c>
      <c r="E16" s="7"/>
      <c r="F16" s="7" t="s">
        <v>73</v>
      </c>
      <c r="G16" s="6" t="s">
        <v>86</v>
      </c>
      <c r="H16" s="6"/>
      <c r="I16" s="6" t="s">
        <v>204</v>
      </c>
      <c r="J16" s="10" t="s">
        <v>206</v>
      </c>
      <c r="K16" s="44" t="s">
        <v>205</v>
      </c>
      <c r="L16" s="73" t="s">
        <v>553</v>
      </c>
    </row>
    <row r="17" spans="3:12" ht="30">
      <c r="C17" s="6">
        <f t="shared" si="1"/>
        <v>12</v>
      </c>
      <c r="D17" s="6" t="s">
        <v>192</v>
      </c>
      <c r="E17" s="7"/>
      <c r="F17" s="7" t="s">
        <v>74</v>
      </c>
      <c r="G17" s="6" t="s">
        <v>86</v>
      </c>
      <c r="H17" s="6"/>
      <c r="I17" s="6" t="s">
        <v>204</v>
      </c>
      <c r="J17" s="10" t="s">
        <v>206</v>
      </c>
      <c r="K17" s="44" t="s">
        <v>205</v>
      </c>
      <c r="L17" s="73" t="s">
        <v>553</v>
      </c>
    </row>
    <row r="18" spans="3:12" ht="52.5" customHeight="1">
      <c r="C18" s="6" t="e">
        <f>IF(ROW(#REF!)=5,1,#REF!+1)</f>
        <v>#REF!</v>
      </c>
      <c r="D18" s="6" t="s">
        <v>192</v>
      </c>
      <c r="E18" s="7"/>
      <c r="F18" s="7" t="s">
        <v>226</v>
      </c>
      <c r="G18" s="6" t="s">
        <v>86</v>
      </c>
      <c r="H18" s="6"/>
      <c r="I18" s="6" t="s">
        <v>204</v>
      </c>
      <c r="J18" s="39" t="s">
        <v>227</v>
      </c>
      <c r="K18" s="6" t="s">
        <v>228</v>
      </c>
      <c r="L18" s="73" t="s">
        <v>553</v>
      </c>
    </row>
    <row r="20" spans="3:12" ht="30">
      <c r="C20" s="22">
        <f>IF(ROW(C19)=5,1,C19+1)</f>
        <v>1</v>
      </c>
      <c r="D20" s="29" t="s">
        <v>214</v>
      </c>
      <c r="E20" s="28"/>
      <c r="F20" s="18" t="s">
        <v>578</v>
      </c>
      <c r="G20" s="35" t="s">
        <v>86</v>
      </c>
      <c r="H20" s="29"/>
      <c r="I20" s="35" t="s">
        <v>204</v>
      </c>
      <c r="J20" s="30" t="s">
        <v>216</v>
      </c>
      <c r="K20" s="54" t="s">
        <v>229</v>
      </c>
      <c r="L20" s="80"/>
    </row>
    <row r="21" spans="3:12" ht="30">
      <c r="C21" s="22">
        <f t="shared" ref="C21:C33" si="2">IF(ROW(C20)=5,1,C20+1)</f>
        <v>2</v>
      </c>
      <c r="D21" s="20" t="s">
        <v>214</v>
      </c>
      <c r="E21" s="19"/>
      <c r="F21" s="18" t="s">
        <v>208</v>
      </c>
      <c r="G21" s="35" t="s">
        <v>86</v>
      </c>
      <c r="H21" s="20"/>
      <c r="I21" s="35" t="s">
        <v>204</v>
      </c>
      <c r="J21" s="49" t="s">
        <v>216</v>
      </c>
      <c r="K21" s="54" t="s">
        <v>229</v>
      </c>
      <c r="L21" s="81"/>
    </row>
    <row r="22" spans="3:12" ht="30">
      <c r="C22" s="22">
        <f t="shared" si="2"/>
        <v>3</v>
      </c>
      <c r="D22" s="29" t="s">
        <v>214</v>
      </c>
      <c r="E22" s="28"/>
      <c r="F22" s="18" t="s">
        <v>62</v>
      </c>
      <c r="G22" s="35" t="s">
        <v>86</v>
      </c>
      <c r="H22" s="29"/>
      <c r="I22" s="35" t="s">
        <v>204</v>
      </c>
      <c r="J22" s="30" t="s">
        <v>216</v>
      </c>
      <c r="K22" s="54" t="s">
        <v>229</v>
      </c>
      <c r="L22" s="80"/>
    </row>
    <row r="23" spans="3:12" ht="75">
      <c r="C23" s="22" t="e">
        <f>IF(ROW(#REF!)=5,1,#REF!+1)</f>
        <v>#REF!</v>
      </c>
      <c r="D23" s="29" t="s">
        <v>214</v>
      </c>
      <c r="E23" s="28"/>
      <c r="F23" s="18" t="s">
        <v>209</v>
      </c>
      <c r="G23" s="35" t="s">
        <v>86</v>
      </c>
      <c r="H23" s="29"/>
      <c r="I23" s="35" t="s">
        <v>204</v>
      </c>
      <c r="J23" s="30" t="s">
        <v>217</v>
      </c>
      <c r="K23" s="54" t="s">
        <v>229</v>
      </c>
      <c r="L23" s="80"/>
    </row>
    <row r="24" spans="3:12" ht="30">
      <c r="C24" s="22" t="e">
        <f t="shared" si="2"/>
        <v>#REF!</v>
      </c>
      <c r="D24" s="20" t="s">
        <v>214</v>
      </c>
      <c r="E24" s="19"/>
      <c r="F24" s="18" t="s">
        <v>210</v>
      </c>
      <c r="G24" s="35" t="s">
        <v>86</v>
      </c>
      <c r="H24" s="20"/>
      <c r="I24" s="35" t="s">
        <v>204</v>
      </c>
      <c r="J24" s="49" t="s">
        <v>216</v>
      </c>
      <c r="K24" s="54" t="s">
        <v>229</v>
      </c>
      <c r="L24" s="81"/>
    </row>
    <row r="25" spans="3:12" ht="45">
      <c r="C25" s="22" t="e">
        <f t="shared" si="2"/>
        <v>#REF!</v>
      </c>
      <c r="D25" s="29" t="s">
        <v>215</v>
      </c>
      <c r="E25" s="28"/>
      <c r="F25" s="18" t="s">
        <v>218</v>
      </c>
      <c r="G25" s="35" t="s">
        <v>86</v>
      </c>
      <c r="H25" s="29"/>
      <c r="I25" s="35" t="s">
        <v>204</v>
      </c>
      <c r="J25" s="30" t="s">
        <v>220</v>
      </c>
      <c r="K25" s="54" t="s">
        <v>230</v>
      </c>
      <c r="L25" s="80"/>
    </row>
    <row r="26" spans="3:12" ht="45">
      <c r="C26" s="22" t="e">
        <f t="shared" si="2"/>
        <v>#REF!</v>
      </c>
      <c r="D26" s="20" t="s">
        <v>215</v>
      </c>
      <c r="E26" s="19"/>
      <c r="F26" s="18" t="s">
        <v>19</v>
      </c>
      <c r="G26" s="35" t="s">
        <v>86</v>
      </c>
      <c r="H26" s="20"/>
      <c r="I26" s="35" t="s">
        <v>204</v>
      </c>
      <c r="J26" s="49" t="s">
        <v>220</v>
      </c>
      <c r="K26" s="46" t="s">
        <v>230</v>
      </c>
      <c r="L26" s="81"/>
    </row>
    <row r="27" spans="3:12" ht="45">
      <c r="C27" s="22" t="e">
        <f t="shared" si="2"/>
        <v>#REF!</v>
      </c>
      <c r="D27" s="29" t="s">
        <v>215</v>
      </c>
      <c r="E27" s="28"/>
      <c r="F27" s="18" t="s">
        <v>211</v>
      </c>
      <c r="G27" s="35" t="s">
        <v>86</v>
      </c>
      <c r="H27" s="29"/>
      <c r="I27" s="35" t="s">
        <v>204</v>
      </c>
      <c r="J27" s="30" t="s">
        <v>220</v>
      </c>
      <c r="K27" s="46" t="s">
        <v>230</v>
      </c>
      <c r="L27" s="80"/>
    </row>
    <row r="28" spans="3:12" ht="45">
      <c r="C28" s="22" t="e">
        <f t="shared" si="2"/>
        <v>#REF!</v>
      </c>
      <c r="D28" s="20" t="s">
        <v>215</v>
      </c>
      <c r="E28" s="19"/>
      <c r="F28" s="18" t="s">
        <v>219</v>
      </c>
      <c r="G28" s="35" t="s">
        <v>86</v>
      </c>
      <c r="H28" s="20"/>
      <c r="I28" s="35" t="s">
        <v>204</v>
      </c>
      <c r="J28" s="49" t="s">
        <v>220</v>
      </c>
      <c r="K28" s="46" t="s">
        <v>230</v>
      </c>
      <c r="L28" s="81"/>
    </row>
    <row r="29" spans="3:12" ht="45">
      <c r="C29" s="22" t="e">
        <f t="shared" si="2"/>
        <v>#REF!</v>
      </c>
      <c r="D29" s="29" t="s">
        <v>215</v>
      </c>
      <c r="E29" s="28"/>
      <c r="F29" s="18" t="s">
        <v>212</v>
      </c>
      <c r="G29" s="35" t="s">
        <v>86</v>
      </c>
      <c r="H29" s="29"/>
      <c r="I29" s="35" t="s">
        <v>204</v>
      </c>
      <c r="J29" s="30" t="s">
        <v>220</v>
      </c>
      <c r="K29" s="46" t="s">
        <v>230</v>
      </c>
      <c r="L29" s="80"/>
    </row>
    <row r="30" spans="3:12" ht="45">
      <c r="C30" s="22" t="e">
        <f t="shared" si="2"/>
        <v>#REF!</v>
      </c>
      <c r="D30" s="20" t="s">
        <v>215</v>
      </c>
      <c r="E30" s="19"/>
      <c r="F30" s="18" t="s">
        <v>213</v>
      </c>
      <c r="G30" s="35" t="s">
        <v>86</v>
      </c>
      <c r="H30" s="20"/>
      <c r="I30" s="35" t="s">
        <v>204</v>
      </c>
      <c r="J30" s="49" t="s">
        <v>220</v>
      </c>
      <c r="K30" s="46" t="s">
        <v>230</v>
      </c>
      <c r="L30" s="81"/>
    </row>
    <row r="31" spans="3:12" ht="45">
      <c r="C31" s="22" t="e">
        <f t="shared" si="2"/>
        <v>#REF!</v>
      </c>
      <c r="D31" s="29" t="s">
        <v>126</v>
      </c>
      <c r="E31" s="28"/>
      <c r="F31" s="47" t="s">
        <v>223</v>
      </c>
      <c r="G31" s="48" t="s">
        <v>20</v>
      </c>
      <c r="H31" s="29" t="s">
        <v>225</v>
      </c>
      <c r="I31" s="35" t="s">
        <v>204</v>
      </c>
      <c r="J31" s="30" t="s">
        <v>224</v>
      </c>
      <c r="K31" s="46" t="s">
        <v>231</v>
      </c>
      <c r="L31" s="80"/>
    </row>
    <row r="32" spans="3:12" ht="45">
      <c r="C32" s="22" t="e">
        <f t="shared" si="2"/>
        <v>#REF!</v>
      </c>
      <c r="D32" s="20" t="s">
        <v>126</v>
      </c>
      <c r="E32" s="19"/>
      <c r="F32" s="47" t="s">
        <v>221</v>
      </c>
      <c r="G32" s="48" t="s">
        <v>20</v>
      </c>
      <c r="H32" s="20" t="s">
        <v>225</v>
      </c>
      <c r="I32" s="35" t="s">
        <v>204</v>
      </c>
      <c r="J32" s="49" t="s">
        <v>224</v>
      </c>
      <c r="K32" s="46" t="s">
        <v>231</v>
      </c>
      <c r="L32" s="81"/>
    </row>
    <row r="33" spans="3:12" ht="45">
      <c r="C33" s="22" t="e">
        <f t="shared" si="2"/>
        <v>#REF!</v>
      </c>
      <c r="D33" s="29" t="s">
        <v>126</v>
      </c>
      <c r="E33" s="28"/>
      <c r="F33" s="47" t="s">
        <v>222</v>
      </c>
      <c r="G33" s="48" t="s">
        <v>20</v>
      </c>
      <c r="H33" s="29" t="s">
        <v>225</v>
      </c>
      <c r="I33" s="35" t="s">
        <v>204</v>
      </c>
      <c r="J33" s="30" t="s">
        <v>224</v>
      </c>
      <c r="K33" s="46" t="s">
        <v>231</v>
      </c>
      <c r="L33" s="80"/>
    </row>
    <row r="36" spans="3:12" ht="213.75" customHeight="1">
      <c r="C36" s="22">
        <f t="shared" ref="C36:C37" si="3">IF(ROW(C35)=5,1,C35+1)</f>
        <v>1</v>
      </c>
      <c r="D36" s="29" t="s">
        <v>55</v>
      </c>
      <c r="E36" s="28"/>
      <c r="F36" s="71" t="s">
        <v>541</v>
      </c>
      <c r="G36" s="29" t="s">
        <v>86</v>
      </c>
      <c r="H36" s="29"/>
      <c r="I36" s="35" t="s">
        <v>204</v>
      </c>
      <c r="J36" s="45" t="s">
        <v>542</v>
      </c>
      <c r="K36" s="65" t="s">
        <v>543</v>
      </c>
      <c r="L36" s="81"/>
    </row>
    <row r="37" spans="3:12" ht="105">
      <c r="C37" s="22">
        <f t="shared" si="3"/>
        <v>2</v>
      </c>
      <c r="D37" s="29" t="s">
        <v>55</v>
      </c>
      <c r="E37" s="28"/>
      <c r="F37" s="71" t="s">
        <v>249</v>
      </c>
      <c r="G37" s="29" t="s">
        <v>86</v>
      </c>
      <c r="H37" s="29"/>
      <c r="I37" s="35" t="s">
        <v>204</v>
      </c>
      <c r="J37" s="63" t="s">
        <v>545</v>
      </c>
      <c r="K37" s="72" t="s">
        <v>544</v>
      </c>
      <c r="L37" s="80"/>
    </row>
    <row r="39" spans="3:12" ht="165">
      <c r="C39" s="22">
        <f t="shared" ref="C39:C48" si="4">IF(ROW(C38)=5,1,C38+1)</f>
        <v>1</v>
      </c>
      <c r="D39" s="29" t="s">
        <v>446</v>
      </c>
      <c r="E39" s="28"/>
      <c r="F39" s="47" t="s">
        <v>534</v>
      </c>
      <c r="G39" s="29" t="s">
        <v>86</v>
      </c>
      <c r="H39" s="29"/>
      <c r="I39" s="35" t="s">
        <v>204</v>
      </c>
      <c r="J39" s="63" t="s">
        <v>546</v>
      </c>
      <c r="K39" s="63" t="s">
        <v>533</v>
      </c>
      <c r="L39" s="81"/>
    </row>
    <row r="40" spans="3:12" ht="45" customHeight="1">
      <c r="C40" s="22">
        <f t="shared" si="4"/>
        <v>2</v>
      </c>
      <c r="D40" s="29" t="s">
        <v>446</v>
      </c>
      <c r="E40" s="28"/>
      <c r="F40" s="28" t="s">
        <v>535</v>
      </c>
      <c r="G40" s="29" t="s">
        <v>86</v>
      </c>
      <c r="H40" s="29"/>
      <c r="I40" s="35" t="s">
        <v>204</v>
      </c>
      <c r="J40" s="63" t="s">
        <v>547</v>
      </c>
      <c r="K40" s="116" t="s">
        <v>549</v>
      </c>
      <c r="L40" s="80"/>
    </row>
    <row r="41" spans="3:12" ht="45">
      <c r="C41" s="22">
        <f t="shared" si="4"/>
        <v>3</v>
      </c>
      <c r="D41" s="29" t="s">
        <v>446</v>
      </c>
      <c r="E41" s="28"/>
      <c r="F41" s="28" t="s">
        <v>536</v>
      </c>
      <c r="G41" s="29" t="s">
        <v>86</v>
      </c>
      <c r="H41" s="29"/>
      <c r="I41" s="35" t="s">
        <v>204</v>
      </c>
      <c r="J41" s="63" t="s">
        <v>548</v>
      </c>
      <c r="K41" s="116"/>
      <c r="L41" s="81"/>
    </row>
    <row r="42" spans="3:12" ht="45">
      <c r="C42" s="22">
        <f t="shared" si="4"/>
        <v>4</v>
      </c>
      <c r="D42" s="29" t="s">
        <v>446</v>
      </c>
      <c r="E42" s="28"/>
      <c r="F42" s="28" t="s">
        <v>537</v>
      </c>
      <c r="G42" s="29" t="s">
        <v>86</v>
      </c>
      <c r="H42" s="29"/>
      <c r="I42" s="35" t="s">
        <v>204</v>
      </c>
      <c r="J42" s="63" t="s">
        <v>548</v>
      </c>
      <c r="K42" s="116"/>
      <c r="L42" s="80"/>
    </row>
    <row r="43" spans="3:12" ht="45">
      <c r="C43" s="22">
        <f t="shared" si="4"/>
        <v>5</v>
      </c>
      <c r="D43" s="29" t="s">
        <v>446</v>
      </c>
      <c r="E43" s="28"/>
      <c r="F43" s="28" t="s">
        <v>540</v>
      </c>
      <c r="G43" s="29" t="s">
        <v>86</v>
      </c>
      <c r="H43" s="29"/>
      <c r="I43" s="35" t="s">
        <v>204</v>
      </c>
      <c r="J43" s="63" t="s">
        <v>548</v>
      </c>
      <c r="K43" s="116"/>
      <c r="L43" s="81"/>
    </row>
    <row r="44" spans="3:12" ht="45">
      <c r="C44" s="22">
        <f t="shared" si="4"/>
        <v>6</v>
      </c>
      <c r="D44" s="29" t="s">
        <v>446</v>
      </c>
      <c r="E44" s="28"/>
      <c r="F44" s="28" t="s">
        <v>538</v>
      </c>
      <c r="G44" s="29" t="s">
        <v>86</v>
      </c>
      <c r="H44" s="29"/>
      <c r="I44" s="35" t="s">
        <v>204</v>
      </c>
      <c r="J44" s="63" t="s">
        <v>548</v>
      </c>
      <c r="K44" s="116"/>
      <c r="L44" s="80"/>
    </row>
    <row r="46" spans="3:12">
      <c r="C46" s="22">
        <f t="shared" si="4"/>
        <v>1</v>
      </c>
      <c r="D46" s="28" t="s">
        <v>762</v>
      </c>
      <c r="E46" s="28"/>
      <c r="F46" s="29" t="s">
        <v>764</v>
      </c>
      <c r="G46" s="29" t="s">
        <v>86</v>
      </c>
      <c r="H46" s="29"/>
      <c r="I46" s="29" t="s">
        <v>767</v>
      </c>
      <c r="J46" s="29" t="s">
        <v>768</v>
      </c>
      <c r="K46" s="29" t="s">
        <v>763</v>
      </c>
    </row>
    <row r="47" spans="3:12">
      <c r="C47" s="22">
        <f t="shared" si="4"/>
        <v>2</v>
      </c>
      <c r="D47" s="28" t="s">
        <v>762</v>
      </c>
      <c r="E47" s="28"/>
      <c r="F47" s="29" t="s">
        <v>765</v>
      </c>
      <c r="G47" s="29" t="s">
        <v>86</v>
      </c>
      <c r="H47" s="29"/>
      <c r="I47" s="29" t="s">
        <v>767</v>
      </c>
      <c r="J47" s="29" t="s">
        <v>768</v>
      </c>
      <c r="K47" s="29" t="s">
        <v>763</v>
      </c>
    </row>
    <row r="48" spans="3:12">
      <c r="C48" s="22">
        <f t="shared" si="4"/>
        <v>3</v>
      </c>
      <c r="D48" s="28" t="s">
        <v>762</v>
      </c>
      <c r="E48" s="28"/>
      <c r="F48" s="29" t="s">
        <v>766</v>
      </c>
      <c r="G48" s="29" t="s">
        <v>86</v>
      </c>
      <c r="H48" s="29"/>
      <c r="I48" s="29" t="s">
        <v>767</v>
      </c>
      <c r="J48" s="29" t="s">
        <v>768</v>
      </c>
      <c r="K48" s="29" t="s">
        <v>763</v>
      </c>
    </row>
  </sheetData>
  <mergeCells count="1">
    <mergeCell ref="K40:K44"/>
  </mergeCells>
  <hyperlinks>
    <hyperlink ref="K11" r:id="rId1" location="/403" xr:uid="{00000000-0004-0000-0700-000000000000}"/>
    <hyperlink ref="K6:K10" r:id="rId2" location="/403" display="http://172.16.0.206:9080/reporteador/#/403" xr:uid="{00000000-0004-0000-0700-000001000000}"/>
    <hyperlink ref="K12:K17" r:id="rId3" location="/403" display="http://172.16.0.206:9080/reporteador/#/403" xr:uid="{00000000-0004-0000-0700-000002000000}"/>
    <hyperlink ref="K20" r:id="rId4" xr:uid="{00000000-0004-0000-0700-000003000000}"/>
    <hyperlink ref="K21:K24" r:id="rId5" display="https://www.bbvanetcash.com.co/local_pibee/KDPOSolicitarCredenciales_es.html" xr:uid="{00000000-0004-0000-0700-000004000000}"/>
    <hyperlink ref="K25" r:id="rId6" xr:uid="{00000000-0004-0000-0700-000005000000}"/>
    <hyperlink ref="K26:K30" r:id="rId7" display="https://www.ecollect.co/soy-cliente-co" xr:uid="{00000000-0004-0000-0700-000006000000}"/>
    <hyperlink ref="K39" r:id="rId8" display="http://fsprd.fiduprevisora.com.co:8300/psp/fsprd/EMPLOYEE/ERP/c/APPLY_PAYMENTS.EXCEL_EDIT_REQUEST.GBL?FolderPath=PORTAL_ROOT_OBJECT.EPCO_ACCOUNTS_RECEIVABLE.EPAR_PAYMENTS4.EPAR_ELECTRONIC_PAYMENTS3.EP_EXCEL_EDIT_REQUEST_GBL&amp;IsFolder=false&amp;IgnoreParamTempl=FolderPath%2cIsFolder/%20menu" xr:uid="{00000000-0004-0000-0700-000007000000}"/>
    <hyperlink ref="K40" display="http://fsprd.fiduprevisora.com.co:8300/psp/fsprd/EMPLOYEE/ERP/c/APPLY_PAYMENTS.EXCEL_EDIT_REQUEST.GBL?FolderPath=PORTAL_ROOT_OBJECT.EPCO_ACCOUNTS_RECEIVABLE.EPAR_PAYMENTS4.EPAR_ELECTRONIC_PAYMENTS3.EP_EXCEL_EDIT_REQUEST_GBL&amp;IsFolder=false&amp;IgnoreParamTempl" xr:uid="{00000000-0004-0000-0700-000008000000}"/>
    <hyperlink ref="K46" r:id="rId9" xr:uid="{00000000-0004-0000-0700-000009000000}"/>
    <hyperlink ref="K47" r:id="rId10" xr:uid="{00000000-0004-0000-0700-00000A000000}"/>
    <hyperlink ref="K48" r:id="rId11" xr:uid="{00000000-0004-0000-0700-00000B000000}"/>
  </hyperlinks>
  <pageMargins left="0.7" right="0.7" top="0.75" bottom="0.75" header="0.3" footer="0.3"/>
  <pageSetup paperSize="9" orientation="portrait" r:id="rId12"/>
  <tableParts count="1">
    <tablePart r:id="rId1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C1:L45"/>
  <sheetViews>
    <sheetView showGridLines="0" topLeftCell="C1" zoomScale="80" zoomScaleNormal="80" workbookViewId="0">
      <selection activeCell="M49" sqref="M49"/>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47.28515625" customWidth="1"/>
    <col min="12" max="12" width="32.42578125" bestFit="1" customWidth="1"/>
  </cols>
  <sheetData>
    <row r="1" spans="3:12" ht="15.6" customHeight="1">
      <c r="C1" s="1" t="s">
        <v>6</v>
      </c>
      <c r="D1" s="2" t="s">
        <v>78</v>
      </c>
      <c r="E1" s="9"/>
    </row>
    <row r="2" spans="3:12" ht="16.149999999999999" customHeight="1">
      <c r="C2" s="1" t="s">
        <v>0</v>
      </c>
      <c r="D2" s="2" t="s">
        <v>5</v>
      </c>
      <c r="E2" s="9"/>
    </row>
    <row r="3" spans="3:12" ht="16.149999999999999" customHeight="1">
      <c r="C3" s="1" t="s">
        <v>1</v>
      </c>
      <c r="D3" s="2" t="s">
        <v>2</v>
      </c>
      <c r="E3" s="9"/>
    </row>
    <row r="4" spans="3:12" ht="14.45" customHeight="1">
      <c r="F4" s="3" t="s">
        <v>3</v>
      </c>
      <c r="G4" s="4">
        <f>SUM(tbRequerimientos2345671011[Campo Calculado])</f>
        <v>0</v>
      </c>
      <c r="H4" s="4"/>
      <c r="I4" s="4"/>
      <c r="J4" s="4"/>
    </row>
    <row r="5" spans="3:12" ht="16.149999999999999" customHeight="1">
      <c r="C5" s="5" t="s">
        <v>4</v>
      </c>
      <c r="D5" s="5" t="s">
        <v>8</v>
      </c>
      <c r="E5" s="5" t="s">
        <v>15</v>
      </c>
      <c r="F5" s="5" t="s">
        <v>9</v>
      </c>
      <c r="G5" s="5" t="s">
        <v>92</v>
      </c>
      <c r="H5" s="5" t="s">
        <v>10</v>
      </c>
      <c r="I5" s="5" t="s">
        <v>11</v>
      </c>
      <c r="J5" s="5" t="s">
        <v>12</v>
      </c>
      <c r="K5" s="5" t="s">
        <v>13</v>
      </c>
      <c r="L5" s="5" t="s">
        <v>552</v>
      </c>
    </row>
    <row r="6" spans="3:12" ht="49.5" customHeight="1">
      <c r="C6" s="6">
        <f>IF(ROW(C5)=5,1,C5+1)</f>
        <v>1</v>
      </c>
      <c r="D6" s="6" t="s">
        <v>77</v>
      </c>
      <c r="E6" s="7" t="s">
        <v>79</v>
      </c>
      <c r="F6" s="10" t="s">
        <v>233</v>
      </c>
      <c r="G6" s="6" t="s">
        <v>86</v>
      </c>
      <c r="H6" s="6" t="s">
        <v>86</v>
      </c>
      <c r="I6" s="6" t="s">
        <v>204</v>
      </c>
      <c r="J6" s="17"/>
      <c r="K6" s="54" t="s">
        <v>229</v>
      </c>
      <c r="L6" s="73"/>
    </row>
    <row r="7" spans="3:12" ht="30">
      <c r="C7" s="6">
        <f t="shared" ref="C7:C25" si="0">IF(ROW(C6)=5,1,C6+1)</f>
        <v>2</v>
      </c>
      <c r="D7" s="6" t="s">
        <v>77</v>
      </c>
      <c r="E7" s="7" t="s">
        <v>79</v>
      </c>
      <c r="F7" s="10" t="s">
        <v>232</v>
      </c>
      <c r="G7" s="6" t="s">
        <v>86</v>
      </c>
      <c r="H7" s="6" t="s">
        <v>86</v>
      </c>
      <c r="I7" s="6" t="s">
        <v>204</v>
      </c>
      <c r="J7" s="17"/>
      <c r="K7" s="54" t="s">
        <v>229</v>
      </c>
      <c r="L7" s="6"/>
    </row>
    <row r="8" spans="3:12" ht="30">
      <c r="C8" s="6">
        <f t="shared" si="0"/>
        <v>3</v>
      </c>
      <c r="D8" s="6" t="s">
        <v>77</v>
      </c>
      <c r="E8" s="7" t="s">
        <v>79</v>
      </c>
      <c r="F8" s="10" t="s">
        <v>234</v>
      </c>
      <c r="G8" s="6" t="s">
        <v>86</v>
      </c>
      <c r="H8" s="6" t="s">
        <v>86</v>
      </c>
      <c r="I8" s="6" t="s">
        <v>204</v>
      </c>
      <c r="J8" s="17"/>
      <c r="K8" s="54" t="s">
        <v>229</v>
      </c>
      <c r="L8" s="6"/>
    </row>
    <row r="9" spans="3:12" ht="120">
      <c r="C9" s="6">
        <f t="shared" si="0"/>
        <v>4</v>
      </c>
      <c r="D9" s="6" t="s">
        <v>14</v>
      </c>
      <c r="E9" s="7" t="s">
        <v>79</v>
      </c>
      <c r="F9" s="6" t="s">
        <v>76</v>
      </c>
      <c r="G9" s="6" t="s">
        <v>20</v>
      </c>
      <c r="H9" s="17" t="s">
        <v>235</v>
      </c>
      <c r="I9" s="6" t="s">
        <v>204</v>
      </c>
      <c r="J9" s="8" t="s">
        <v>236</v>
      </c>
      <c r="K9" s="6"/>
      <c r="L9" s="73"/>
    </row>
    <row r="10" spans="3:12" ht="150">
      <c r="C10" s="6">
        <f t="shared" si="0"/>
        <v>5</v>
      </c>
      <c r="D10" s="10" t="s">
        <v>14</v>
      </c>
      <c r="E10" s="7" t="s">
        <v>79</v>
      </c>
      <c r="F10" s="51" t="s">
        <v>239</v>
      </c>
      <c r="G10" s="6" t="s">
        <v>86</v>
      </c>
      <c r="H10" s="6" t="s">
        <v>86</v>
      </c>
      <c r="I10" s="6" t="s">
        <v>204</v>
      </c>
      <c r="J10" s="50" t="s">
        <v>245</v>
      </c>
      <c r="K10" s="6" t="s">
        <v>246</v>
      </c>
      <c r="L10" s="6"/>
    </row>
    <row r="11" spans="3:12">
      <c r="C11" s="6">
        <f t="shared" si="0"/>
        <v>6</v>
      </c>
      <c r="D11" s="10" t="s">
        <v>14</v>
      </c>
      <c r="E11" s="7" t="s">
        <v>79</v>
      </c>
      <c r="F11" s="51" t="s">
        <v>237</v>
      </c>
      <c r="G11" s="6" t="s">
        <v>86</v>
      </c>
      <c r="H11" s="6" t="s">
        <v>86</v>
      </c>
      <c r="I11" s="6" t="s">
        <v>204</v>
      </c>
      <c r="J11" s="10" t="s">
        <v>242</v>
      </c>
      <c r="K11" s="6" t="s">
        <v>246</v>
      </c>
      <c r="L11" s="6"/>
    </row>
    <row r="12" spans="3:12">
      <c r="C12" s="6">
        <f t="shared" si="0"/>
        <v>7</v>
      </c>
      <c r="D12" s="10" t="s">
        <v>14</v>
      </c>
      <c r="E12" s="7" t="s">
        <v>79</v>
      </c>
      <c r="F12" s="51" t="s">
        <v>527</v>
      </c>
      <c r="G12" s="6" t="s">
        <v>86</v>
      </c>
      <c r="H12" s="6" t="s">
        <v>86</v>
      </c>
      <c r="I12" s="6" t="s">
        <v>204</v>
      </c>
      <c r="J12" s="10" t="s">
        <v>242</v>
      </c>
      <c r="K12" s="6" t="s">
        <v>246</v>
      </c>
      <c r="L12" s="73" t="s">
        <v>553</v>
      </c>
    </row>
    <row r="13" spans="3:12">
      <c r="C13" s="6">
        <f t="shared" si="0"/>
        <v>8</v>
      </c>
      <c r="D13" s="10" t="s">
        <v>14</v>
      </c>
      <c r="E13" s="7" t="s">
        <v>79</v>
      </c>
      <c r="F13" s="51" t="s">
        <v>550</v>
      </c>
      <c r="G13" s="6" t="s">
        <v>86</v>
      </c>
      <c r="H13" s="6" t="s">
        <v>86</v>
      </c>
      <c r="I13" s="6" t="s">
        <v>204</v>
      </c>
      <c r="J13" s="10" t="s">
        <v>242</v>
      </c>
      <c r="K13" s="6" t="s">
        <v>246</v>
      </c>
      <c r="L13" s="6"/>
    </row>
    <row r="14" spans="3:12" ht="30">
      <c r="C14" s="6">
        <f t="shared" si="0"/>
        <v>9</v>
      </c>
      <c r="D14" s="10" t="s">
        <v>14</v>
      </c>
      <c r="E14" s="7" t="s">
        <v>79</v>
      </c>
      <c r="F14" s="51" t="s">
        <v>241</v>
      </c>
      <c r="G14" s="6" t="s">
        <v>86</v>
      </c>
      <c r="H14" s="6" t="s">
        <v>86</v>
      </c>
      <c r="I14" s="6" t="s">
        <v>204</v>
      </c>
      <c r="J14" s="10" t="s">
        <v>243</v>
      </c>
      <c r="K14" s="6" t="s">
        <v>246</v>
      </c>
      <c r="L14" s="6"/>
    </row>
    <row r="15" spans="3:12">
      <c r="C15" s="6">
        <f t="shared" si="0"/>
        <v>10</v>
      </c>
      <c r="D15" s="10" t="s">
        <v>14</v>
      </c>
      <c r="E15" s="7" t="s">
        <v>79</v>
      </c>
      <c r="F15" s="51" t="s">
        <v>238</v>
      </c>
      <c r="G15" s="6" t="s">
        <v>86</v>
      </c>
      <c r="H15" s="6" t="s">
        <v>86</v>
      </c>
      <c r="I15" s="6" t="s">
        <v>204</v>
      </c>
      <c r="J15" s="10" t="s">
        <v>242</v>
      </c>
      <c r="K15" s="6" t="s">
        <v>246</v>
      </c>
      <c r="L15" s="6"/>
    </row>
    <row r="16" spans="3:12" ht="30">
      <c r="C16" s="6">
        <f t="shared" si="0"/>
        <v>11</v>
      </c>
      <c r="D16" s="10" t="s">
        <v>14</v>
      </c>
      <c r="E16" s="7" t="s">
        <v>79</v>
      </c>
      <c r="F16" s="51" t="s">
        <v>240</v>
      </c>
      <c r="G16" s="6" t="s">
        <v>86</v>
      </c>
      <c r="H16" s="6" t="s">
        <v>86</v>
      </c>
      <c r="I16" s="6" t="s">
        <v>204</v>
      </c>
      <c r="J16" s="10" t="s">
        <v>244</v>
      </c>
      <c r="K16" s="6" t="s">
        <v>246</v>
      </c>
      <c r="L16" s="6"/>
    </row>
    <row r="17" spans="3:12" ht="120">
      <c r="C17" s="6">
        <f t="shared" si="0"/>
        <v>12</v>
      </c>
      <c r="D17" s="10" t="s">
        <v>14</v>
      </c>
      <c r="E17" s="7" t="s">
        <v>79</v>
      </c>
      <c r="F17" s="10" t="s">
        <v>554</v>
      </c>
      <c r="G17" s="6" t="s">
        <v>86</v>
      </c>
      <c r="H17" s="6" t="s">
        <v>86</v>
      </c>
      <c r="I17" s="6" t="s">
        <v>204</v>
      </c>
      <c r="J17" s="8" t="s">
        <v>247</v>
      </c>
      <c r="K17" s="6" t="s">
        <v>252</v>
      </c>
      <c r="L17" s="73" t="s">
        <v>553</v>
      </c>
    </row>
    <row r="18" spans="3:12" ht="120">
      <c r="C18" s="6">
        <f t="shared" si="0"/>
        <v>13</v>
      </c>
      <c r="D18" s="10" t="s">
        <v>14</v>
      </c>
      <c r="E18" s="7" t="s">
        <v>79</v>
      </c>
      <c r="F18" s="10" t="s">
        <v>539</v>
      </c>
      <c r="G18" s="6" t="s">
        <v>86</v>
      </c>
      <c r="H18" s="6" t="s">
        <v>86</v>
      </c>
      <c r="I18" s="6" t="s">
        <v>204</v>
      </c>
      <c r="J18" s="8" t="s">
        <v>247</v>
      </c>
      <c r="K18" s="6" t="s">
        <v>252</v>
      </c>
      <c r="L18" s="73" t="s">
        <v>553</v>
      </c>
    </row>
    <row r="19" spans="3:12" ht="120">
      <c r="C19" s="6">
        <f t="shared" si="0"/>
        <v>14</v>
      </c>
      <c r="D19" s="10" t="s">
        <v>14</v>
      </c>
      <c r="E19" s="7" t="s">
        <v>79</v>
      </c>
      <c r="F19" s="10" t="s">
        <v>64</v>
      </c>
      <c r="G19" s="6" t="s">
        <v>86</v>
      </c>
      <c r="H19" s="6" t="s">
        <v>86</v>
      </c>
      <c r="I19" s="6" t="s">
        <v>204</v>
      </c>
      <c r="J19" s="8" t="s">
        <v>247</v>
      </c>
      <c r="K19" s="6" t="s">
        <v>252</v>
      </c>
      <c r="L19" s="73" t="s">
        <v>553</v>
      </c>
    </row>
    <row r="20" spans="3:12" ht="120">
      <c r="C20" s="6">
        <f t="shared" si="0"/>
        <v>15</v>
      </c>
      <c r="D20" s="10" t="s">
        <v>14</v>
      </c>
      <c r="E20" s="7" t="s">
        <v>79</v>
      </c>
      <c r="F20" s="10" t="s">
        <v>83</v>
      </c>
      <c r="G20" s="6" t="s">
        <v>86</v>
      </c>
      <c r="H20" s="6" t="s">
        <v>86</v>
      </c>
      <c r="I20" s="6" t="s">
        <v>204</v>
      </c>
      <c r="J20" s="8" t="s">
        <v>247</v>
      </c>
      <c r="K20" s="6" t="s">
        <v>252</v>
      </c>
      <c r="L20" s="73" t="s">
        <v>553</v>
      </c>
    </row>
    <row r="21" spans="3:12" ht="90.75" customHeight="1">
      <c r="C21" s="6">
        <f t="shared" si="0"/>
        <v>16</v>
      </c>
      <c r="D21" s="10" t="s">
        <v>14</v>
      </c>
      <c r="E21" s="7" t="s">
        <v>79</v>
      </c>
      <c r="F21" s="10" t="s">
        <v>248</v>
      </c>
      <c r="G21" s="6" t="s">
        <v>86</v>
      </c>
      <c r="H21" s="6" t="s">
        <v>86</v>
      </c>
      <c r="I21" s="6" t="s">
        <v>204</v>
      </c>
      <c r="J21" s="10" t="s">
        <v>551</v>
      </c>
      <c r="K21" s="6" t="s">
        <v>253</v>
      </c>
      <c r="L21" s="73" t="s">
        <v>553</v>
      </c>
    </row>
    <row r="22" spans="3:12">
      <c r="C22" s="6">
        <f t="shared" si="0"/>
        <v>17</v>
      </c>
      <c r="D22" s="10" t="s">
        <v>14</v>
      </c>
      <c r="E22" s="7" t="s">
        <v>79</v>
      </c>
      <c r="F22" s="10" t="s">
        <v>249</v>
      </c>
      <c r="G22" s="6" t="s">
        <v>86</v>
      </c>
      <c r="H22" s="6" t="s">
        <v>86</v>
      </c>
      <c r="I22" s="6" t="s">
        <v>204</v>
      </c>
      <c r="J22" s="10" t="s">
        <v>251</v>
      </c>
      <c r="K22" s="6" t="s">
        <v>253</v>
      </c>
      <c r="L22" s="73" t="s">
        <v>553</v>
      </c>
    </row>
    <row r="23" spans="3:12">
      <c r="C23" s="6">
        <f t="shared" si="0"/>
        <v>18</v>
      </c>
      <c r="D23" s="10" t="s">
        <v>14</v>
      </c>
      <c r="E23" s="7" t="s">
        <v>79</v>
      </c>
      <c r="F23" s="10" t="s">
        <v>250</v>
      </c>
      <c r="G23" s="6" t="s">
        <v>86</v>
      </c>
      <c r="H23" s="6" t="s">
        <v>86</v>
      </c>
      <c r="I23" s="6" t="s">
        <v>204</v>
      </c>
      <c r="J23" s="10" t="s">
        <v>251</v>
      </c>
      <c r="K23" s="6" t="s">
        <v>253</v>
      </c>
      <c r="L23" s="6"/>
    </row>
    <row r="24" spans="3:12">
      <c r="C24" s="6">
        <f t="shared" si="0"/>
        <v>19</v>
      </c>
      <c r="D24" s="74" t="s">
        <v>14</v>
      </c>
      <c r="E24" s="7" t="s">
        <v>79</v>
      </c>
      <c r="F24" s="10" t="s">
        <v>555</v>
      </c>
      <c r="G24" s="6" t="s">
        <v>86</v>
      </c>
      <c r="H24" s="6" t="s">
        <v>86</v>
      </c>
      <c r="I24" s="6" t="s">
        <v>204</v>
      </c>
      <c r="J24" s="10" t="s">
        <v>251</v>
      </c>
      <c r="K24" s="6" t="s">
        <v>253</v>
      </c>
      <c r="L24" s="73" t="s">
        <v>553</v>
      </c>
    </row>
    <row r="25" spans="3:12">
      <c r="C25" s="6">
        <f t="shared" si="0"/>
        <v>20</v>
      </c>
      <c r="D25" s="74" t="s">
        <v>14</v>
      </c>
      <c r="E25" s="7" t="s">
        <v>79</v>
      </c>
      <c r="F25" s="10" t="s">
        <v>264</v>
      </c>
      <c r="G25" s="6" t="s">
        <v>86</v>
      </c>
      <c r="H25" s="6" t="s">
        <v>86</v>
      </c>
      <c r="I25" s="6" t="s">
        <v>204</v>
      </c>
      <c r="J25" s="10" t="s">
        <v>251</v>
      </c>
      <c r="K25" s="6" t="s">
        <v>252</v>
      </c>
      <c r="L25" s="73" t="s">
        <v>553</v>
      </c>
    </row>
    <row r="27" spans="3:12" ht="30">
      <c r="C27" s="22">
        <f t="shared" ref="C27:C29" si="1">IF(ROW(C26)=5,1,C26+1)</f>
        <v>1</v>
      </c>
      <c r="D27" s="49" t="s">
        <v>257</v>
      </c>
      <c r="E27" s="28" t="s">
        <v>79</v>
      </c>
      <c r="F27" s="30" t="s">
        <v>254</v>
      </c>
      <c r="G27" s="29" t="s">
        <v>86</v>
      </c>
      <c r="H27" s="29" t="s">
        <v>86</v>
      </c>
      <c r="I27" s="20" t="s">
        <v>204</v>
      </c>
      <c r="J27" s="49" t="s">
        <v>258</v>
      </c>
      <c r="K27" s="52" t="s">
        <v>259</v>
      </c>
      <c r="L27" s="75"/>
    </row>
    <row r="28" spans="3:12" ht="30">
      <c r="C28" s="22">
        <f t="shared" si="1"/>
        <v>2</v>
      </c>
      <c r="D28" s="49" t="s">
        <v>257</v>
      </c>
      <c r="E28" s="28" t="s">
        <v>79</v>
      </c>
      <c r="F28" s="49" t="s">
        <v>255</v>
      </c>
      <c r="G28" s="29" t="s">
        <v>86</v>
      </c>
      <c r="H28" s="29" t="s">
        <v>86</v>
      </c>
      <c r="I28" s="20" t="s">
        <v>204</v>
      </c>
      <c r="J28" s="49" t="s">
        <v>258</v>
      </c>
      <c r="K28" s="53" t="s">
        <v>259</v>
      </c>
      <c r="L28" s="75"/>
    </row>
    <row r="29" spans="3:12" ht="30">
      <c r="C29" s="22">
        <f t="shared" si="1"/>
        <v>3</v>
      </c>
      <c r="D29" s="49" t="s">
        <v>257</v>
      </c>
      <c r="E29" s="28" t="s">
        <v>79</v>
      </c>
      <c r="F29" s="30" t="s">
        <v>256</v>
      </c>
      <c r="G29" s="29" t="s">
        <v>86</v>
      </c>
      <c r="H29" s="29" t="s">
        <v>86</v>
      </c>
      <c r="I29" s="20" t="s">
        <v>204</v>
      </c>
      <c r="J29" s="49" t="s">
        <v>258</v>
      </c>
      <c r="K29" s="52" t="s">
        <v>259</v>
      </c>
      <c r="L29" s="75"/>
    </row>
    <row r="34" spans="3:12" ht="60">
      <c r="C34" s="22">
        <f t="shared" ref="C34:C41" si="2">IF(ROW(C33)=5,1,C33+1)</f>
        <v>1</v>
      </c>
      <c r="D34" s="30" t="s">
        <v>14</v>
      </c>
      <c r="E34" s="28" t="s">
        <v>79</v>
      </c>
      <c r="F34" s="49" t="s">
        <v>80</v>
      </c>
      <c r="G34" s="29" t="s">
        <v>86</v>
      </c>
      <c r="H34" s="29" t="s">
        <v>86</v>
      </c>
      <c r="I34" s="20" t="s">
        <v>204</v>
      </c>
      <c r="J34" s="49" t="s">
        <v>265</v>
      </c>
      <c r="K34" s="30" t="s">
        <v>252</v>
      </c>
      <c r="L34" s="75" t="s">
        <v>553</v>
      </c>
    </row>
    <row r="35" spans="3:12" ht="60">
      <c r="C35" s="22">
        <f t="shared" si="2"/>
        <v>2</v>
      </c>
      <c r="D35" s="30" t="s">
        <v>14</v>
      </c>
      <c r="E35" s="28" t="s">
        <v>79</v>
      </c>
      <c r="F35" s="49" t="s">
        <v>81</v>
      </c>
      <c r="G35" s="29" t="s">
        <v>86</v>
      </c>
      <c r="H35" s="29" t="s">
        <v>86</v>
      </c>
      <c r="I35" s="20" t="s">
        <v>204</v>
      </c>
      <c r="J35" s="49" t="s">
        <v>265</v>
      </c>
      <c r="K35" s="30" t="s">
        <v>252</v>
      </c>
      <c r="L35" s="75"/>
    </row>
    <row r="36" spans="3:12" ht="60">
      <c r="C36" s="22">
        <f t="shared" si="2"/>
        <v>3</v>
      </c>
      <c r="D36" s="30" t="s">
        <v>14</v>
      </c>
      <c r="E36" s="28" t="s">
        <v>79</v>
      </c>
      <c r="F36" s="30" t="s">
        <v>262</v>
      </c>
      <c r="G36" s="29" t="s">
        <v>86</v>
      </c>
      <c r="H36" s="29" t="s">
        <v>86</v>
      </c>
      <c r="I36" s="20" t="s">
        <v>204</v>
      </c>
      <c r="J36" s="49" t="s">
        <v>265</v>
      </c>
      <c r="K36" s="30" t="s">
        <v>252</v>
      </c>
      <c r="L36" s="75" t="s">
        <v>553</v>
      </c>
    </row>
    <row r="37" spans="3:12" ht="60">
      <c r="C37" s="22">
        <f t="shared" si="2"/>
        <v>4</v>
      </c>
      <c r="D37" s="30" t="s">
        <v>14</v>
      </c>
      <c r="E37" s="28" t="s">
        <v>79</v>
      </c>
      <c r="F37" s="49" t="s">
        <v>263</v>
      </c>
      <c r="G37" s="29" t="s">
        <v>86</v>
      </c>
      <c r="H37" s="29" t="s">
        <v>86</v>
      </c>
      <c r="I37" s="20" t="s">
        <v>204</v>
      </c>
      <c r="J37" s="49" t="s">
        <v>265</v>
      </c>
      <c r="K37" s="30" t="s">
        <v>252</v>
      </c>
      <c r="L37" s="75"/>
    </row>
    <row r="38" spans="3:12" ht="60">
      <c r="C38" s="22">
        <f t="shared" si="2"/>
        <v>5</v>
      </c>
      <c r="D38" s="30" t="s">
        <v>14</v>
      </c>
      <c r="E38" s="28" t="s">
        <v>79</v>
      </c>
      <c r="F38" s="49" t="s">
        <v>82</v>
      </c>
      <c r="G38" s="29" t="s">
        <v>86</v>
      </c>
      <c r="H38" s="29" t="s">
        <v>86</v>
      </c>
      <c r="I38" s="20" t="s">
        <v>204</v>
      </c>
      <c r="J38" s="49" t="s">
        <v>265</v>
      </c>
      <c r="K38" s="30" t="s">
        <v>252</v>
      </c>
      <c r="L38" s="75"/>
    </row>
    <row r="39" spans="3:12" ht="60">
      <c r="C39" s="22">
        <f t="shared" si="2"/>
        <v>6</v>
      </c>
      <c r="D39" s="30" t="s">
        <v>14</v>
      </c>
      <c r="E39" s="28" t="s">
        <v>79</v>
      </c>
      <c r="F39" s="49" t="s">
        <v>69</v>
      </c>
      <c r="G39" s="29" t="s">
        <v>86</v>
      </c>
      <c r="H39" s="29" t="s">
        <v>86</v>
      </c>
      <c r="I39" s="20" t="s">
        <v>204</v>
      </c>
      <c r="J39" s="49" t="s">
        <v>265</v>
      </c>
      <c r="K39" s="30" t="s">
        <v>252</v>
      </c>
      <c r="L39" s="75" t="s">
        <v>553</v>
      </c>
    </row>
    <row r="40" spans="3:12" ht="60">
      <c r="C40" s="22">
        <f t="shared" si="2"/>
        <v>7</v>
      </c>
      <c r="D40" s="30" t="s">
        <v>14</v>
      </c>
      <c r="E40" s="28" t="s">
        <v>79</v>
      </c>
      <c r="F40" s="49" t="s">
        <v>70</v>
      </c>
      <c r="G40" s="29" t="s">
        <v>86</v>
      </c>
      <c r="H40" s="29" t="s">
        <v>86</v>
      </c>
      <c r="I40" s="20" t="s">
        <v>204</v>
      </c>
      <c r="J40" s="49" t="s">
        <v>265</v>
      </c>
      <c r="K40" s="30" t="s">
        <v>252</v>
      </c>
      <c r="L40" s="75"/>
    </row>
    <row r="41" spans="3:12" ht="60">
      <c r="C41" s="22">
        <f t="shared" si="2"/>
        <v>8</v>
      </c>
      <c r="D41" s="30" t="s">
        <v>14</v>
      </c>
      <c r="E41" s="28" t="s">
        <v>79</v>
      </c>
      <c r="F41" s="49" t="s">
        <v>72</v>
      </c>
      <c r="G41" s="29" t="s">
        <v>86</v>
      </c>
      <c r="H41" s="29" t="s">
        <v>86</v>
      </c>
      <c r="I41" s="20" t="s">
        <v>204</v>
      </c>
      <c r="J41" s="49" t="s">
        <v>265</v>
      </c>
      <c r="K41" s="30" t="s">
        <v>252</v>
      </c>
      <c r="L41" s="75" t="s">
        <v>553</v>
      </c>
    </row>
    <row r="43" spans="3:12">
      <c r="C43" s="22">
        <f t="shared" ref="C43:C45" si="3">IF(ROW(C42)=5,1,C42+1)</f>
        <v>1</v>
      </c>
      <c r="D43" s="28" t="s">
        <v>762</v>
      </c>
      <c r="E43" s="28"/>
      <c r="F43" s="29" t="s">
        <v>764</v>
      </c>
      <c r="G43" s="29" t="s">
        <v>86</v>
      </c>
      <c r="H43" s="29"/>
      <c r="I43" s="29" t="s">
        <v>767</v>
      </c>
      <c r="J43" s="29" t="s">
        <v>768</v>
      </c>
      <c r="K43" s="29" t="s">
        <v>763</v>
      </c>
    </row>
    <row r="44" spans="3:12">
      <c r="C44" s="22">
        <f t="shared" si="3"/>
        <v>2</v>
      </c>
      <c r="D44" s="28" t="s">
        <v>762</v>
      </c>
      <c r="E44" s="28"/>
      <c r="F44" s="29" t="s">
        <v>765</v>
      </c>
      <c r="G44" s="29" t="s">
        <v>86</v>
      </c>
      <c r="H44" s="29"/>
      <c r="I44" s="29" t="s">
        <v>767</v>
      </c>
      <c r="J44" s="29" t="s">
        <v>768</v>
      </c>
      <c r="K44" s="29" t="s">
        <v>763</v>
      </c>
    </row>
    <row r="45" spans="3:12">
      <c r="C45" s="22">
        <f t="shared" si="3"/>
        <v>3</v>
      </c>
      <c r="D45" s="28" t="s">
        <v>762</v>
      </c>
      <c r="E45" s="28"/>
      <c r="F45" s="29" t="s">
        <v>766</v>
      </c>
      <c r="G45" s="29" t="s">
        <v>86</v>
      </c>
      <c r="H45" s="29"/>
      <c r="I45" s="29" t="s">
        <v>767</v>
      </c>
      <c r="J45" s="29" t="s">
        <v>768</v>
      </c>
      <c r="K45" s="29" t="s">
        <v>763</v>
      </c>
    </row>
  </sheetData>
  <hyperlinks>
    <hyperlink ref="K6" r:id="rId1" xr:uid="{00000000-0004-0000-0800-000000000000}"/>
    <hyperlink ref="K7" r:id="rId2" xr:uid="{00000000-0004-0000-0800-000001000000}"/>
    <hyperlink ref="K8" r:id="rId3" xr:uid="{00000000-0004-0000-0800-000002000000}"/>
    <hyperlink ref="K43" r:id="rId4" xr:uid="{00000000-0004-0000-0800-000003000000}"/>
    <hyperlink ref="K44" r:id="rId5" xr:uid="{00000000-0004-0000-0800-000004000000}"/>
    <hyperlink ref="K45" r:id="rId6" xr:uid="{00000000-0004-0000-0800-000005000000}"/>
  </hyperlinks>
  <pageMargins left="0.7" right="0.7" top="0.75" bottom="0.75" header="0.3" footer="0.3"/>
  <pageSetup paperSize="9" orientation="portrait" r:id="rId7"/>
  <tableParts count="1">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C1:K33"/>
  <sheetViews>
    <sheetView showGridLines="0" topLeftCell="B1" zoomScale="90" zoomScaleNormal="90" workbookViewId="0">
      <selection activeCell="B1" sqref="A1:XFD33"/>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85.28515625" bestFit="1" customWidth="1"/>
  </cols>
  <sheetData>
    <row r="1" spans="3:11" ht="15.6" customHeight="1">
      <c r="C1" s="1" t="s">
        <v>6</v>
      </c>
      <c r="D1" s="2" t="s">
        <v>75</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SUM(tbRequerimientos23456710[Campo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c r="C6" s="6">
        <f t="shared" ref="C6:C33" si="0">IF(ROW(C5)=5,1,C5+1)</f>
        <v>1</v>
      </c>
      <c r="D6" s="6" t="s">
        <v>280</v>
      </c>
      <c r="E6" s="7"/>
      <c r="F6" s="7" t="s">
        <v>563</v>
      </c>
      <c r="G6" s="6" t="s">
        <v>86</v>
      </c>
      <c r="H6" s="6" t="s">
        <v>86</v>
      </c>
      <c r="I6" s="6" t="s">
        <v>287</v>
      </c>
      <c r="J6" s="6" t="s">
        <v>288</v>
      </c>
      <c r="K6" s="6" t="s">
        <v>289</v>
      </c>
    </row>
    <row r="7" spans="3:11">
      <c r="C7" s="6">
        <f t="shared" si="0"/>
        <v>2</v>
      </c>
      <c r="D7" s="6" t="s">
        <v>280</v>
      </c>
      <c r="E7" s="7"/>
      <c r="F7" s="7" t="s">
        <v>564</v>
      </c>
      <c r="G7" s="6" t="s">
        <v>86</v>
      </c>
      <c r="H7" s="6" t="s">
        <v>86</v>
      </c>
      <c r="I7" s="6" t="s">
        <v>287</v>
      </c>
      <c r="J7" s="6" t="s">
        <v>288</v>
      </c>
      <c r="K7" s="6" t="s">
        <v>289</v>
      </c>
    </row>
    <row r="8" spans="3:11">
      <c r="C8" s="6">
        <f t="shared" si="0"/>
        <v>3</v>
      </c>
      <c r="D8" s="6" t="s">
        <v>280</v>
      </c>
      <c r="E8" s="7"/>
      <c r="F8" s="7" t="s">
        <v>565</v>
      </c>
      <c r="G8" s="6" t="s">
        <v>86</v>
      </c>
      <c r="H8" s="6" t="s">
        <v>86</v>
      </c>
      <c r="I8" s="6" t="s">
        <v>287</v>
      </c>
      <c r="J8" s="6" t="s">
        <v>288</v>
      </c>
      <c r="K8" s="6" t="s">
        <v>289</v>
      </c>
    </row>
    <row r="9" spans="3:11">
      <c r="C9" s="6">
        <f t="shared" si="0"/>
        <v>4</v>
      </c>
      <c r="D9" s="6" t="s">
        <v>280</v>
      </c>
      <c r="E9" s="7"/>
      <c r="F9" s="7" t="s">
        <v>566</v>
      </c>
      <c r="G9" s="6" t="s">
        <v>86</v>
      </c>
      <c r="H9" s="6" t="s">
        <v>86</v>
      </c>
      <c r="I9" s="6" t="s">
        <v>287</v>
      </c>
      <c r="J9" s="6" t="s">
        <v>288</v>
      </c>
      <c r="K9" s="6" t="s">
        <v>289</v>
      </c>
    </row>
    <row r="10" spans="3:11">
      <c r="C10" s="6">
        <f t="shared" si="0"/>
        <v>5</v>
      </c>
      <c r="D10" s="6" t="s">
        <v>280</v>
      </c>
      <c r="E10" s="7"/>
      <c r="F10" s="7" t="s">
        <v>567</v>
      </c>
      <c r="G10" s="6" t="s">
        <v>86</v>
      </c>
      <c r="H10" s="6" t="s">
        <v>86</v>
      </c>
      <c r="I10" s="6" t="s">
        <v>287</v>
      </c>
      <c r="J10" s="6" t="s">
        <v>288</v>
      </c>
      <c r="K10" s="6" t="s">
        <v>289</v>
      </c>
    </row>
    <row r="11" spans="3:11">
      <c r="C11" s="6">
        <f t="shared" si="0"/>
        <v>6</v>
      </c>
      <c r="D11" s="6" t="s">
        <v>280</v>
      </c>
      <c r="E11" s="7"/>
      <c r="F11" s="7" t="s">
        <v>569</v>
      </c>
      <c r="G11" s="6" t="s">
        <v>86</v>
      </c>
      <c r="H11" s="6" t="s">
        <v>86</v>
      </c>
      <c r="I11" s="6" t="s">
        <v>287</v>
      </c>
      <c r="J11" s="6" t="s">
        <v>288</v>
      </c>
      <c r="K11" s="6" t="s">
        <v>289</v>
      </c>
    </row>
    <row r="12" spans="3:11" ht="30">
      <c r="C12" s="6">
        <f>IF(ROW(C11)=5,1,C11+1)</f>
        <v>7</v>
      </c>
      <c r="D12" s="6" t="s">
        <v>280</v>
      </c>
      <c r="E12" s="7"/>
      <c r="F12" s="7" t="s">
        <v>580</v>
      </c>
      <c r="G12" s="6" t="s">
        <v>20</v>
      </c>
      <c r="H12" s="10" t="s">
        <v>584</v>
      </c>
      <c r="I12" s="6" t="s">
        <v>287</v>
      </c>
      <c r="J12" s="10" t="s">
        <v>585</v>
      </c>
      <c r="K12" s="6" t="s">
        <v>289</v>
      </c>
    </row>
    <row r="13" spans="3:11" ht="30">
      <c r="C13" s="6">
        <f>IF(ROW(C11)=5,1,C11+1)</f>
        <v>7</v>
      </c>
      <c r="D13" s="6" t="s">
        <v>280</v>
      </c>
      <c r="E13" s="7"/>
      <c r="F13" s="7" t="s">
        <v>579</v>
      </c>
      <c r="G13" s="6" t="s">
        <v>20</v>
      </c>
      <c r="H13" s="10" t="s">
        <v>584</v>
      </c>
      <c r="I13" s="6" t="s">
        <v>287</v>
      </c>
      <c r="J13" s="10" t="s">
        <v>585</v>
      </c>
      <c r="K13" s="6" t="s">
        <v>289</v>
      </c>
    </row>
    <row r="14" spans="3:11" ht="30">
      <c r="C14" s="6">
        <f>IF(ROW(C13)=5,1,C13+1)</f>
        <v>8</v>
      </c>
      <c r="D14" s="6" t="s">
        <v>280</v>
      </c>
      <c r="E14" s="7"/>
      <c r="F14" s="7" t="s">
        <v>581</v>
      </c>
      <c r="G14" s="6" t="s">
        <v>20</v>
      </c>
      <c r="H14" s="10" t="s">
        <v>584</v>
      </c>
      <c r="I14" s="6" t="s">
        <v>287</v>
      </c>
      <c r="J14" s="10" t="s">
        <v>585</v>
      </c>
      <c r="K14" s="6" t="s">
        <v>289</v>
      </c>
    </row>
    <row r="15" spans="3:11" ht="30">
      <c r="C15" s="6">
        <f>IF(ROW(C13)=5,1,C13+1)</f>
        <v>8</v>
      </c>
      <c r="D15" s="6" t="s">
        <v>280</v>
      </c>
      <c r="E15" s="7"/>
      <c r="F15" s="7" t="s">
        <v>582</v>
      </c>
      <c r="G15" s="6" t="s">
        <v>20</v>
      </c>
      <c r="H15" s="10" t="s">
        <v>584</v>
      </c>
      <c r="I15" s="6" t="s">
        <v>287</v>
      </c>
      <c r="J15" s="10" t="s">
        <v>585</v>
      </c>
      <c r="K15" s="6" t="s">
        <v>289</v>
      </c>
    </row>
    <row r="16" spans="3:11">
      <c r="C16" s="6">
        <f>IF(ROW(C13)=5,1,C13+1)</f>
        <v>8</v>
      </c>
      <c r="D16" s="6" t="s">
        <v>281</v>
      </c>
      <c r="E16" s="7"/>
      <c r="F16" s="7" t="s">
        <v>622</v>
      </c>
      <c r="G16" s="6" t="s">
        <v>20</v>
      </c>
      <c r="H16" s="6" t="s">
        <v>285</v>
      </c>
      <c r="I16" s="6" t="s">
        <v>287</v>
      </c>
      <c r="J16" s="6" t="s">
        <v>586</v>
      </c>
      <c r="K16" s="6" t="s">
        <v>290</v>
      </c>
    </row>
    <row r="17" spans="3:11">
      <c r="C17" s="6">
        <f t="shared" si="0"/>
        <v>9</v>
      </c>
      <c r="D17" s="6" t="s">
        <v>281</v>
      </c>
      <c r="E17" s="7"/>
      <c r="F17" s="7" t="s">
        <v>623</v>
      </c>
      <c r="G17" s="6" t="s">
        <v>20</v>
      </c>
      <c r="H17" s="10" t="s">
        <v>286</v>
      </c>
      <c r="I17" s="6" t="s">
        <v>287</v>
      </c>
      <c r="J17" s="6" t="s">
        <v>586</v>
      </c>
      <c r="K17" s="6" t="s">
        <v>290</v>
      </c>
    </row>
    <row r="18" spans="3:11" ht="45">
      <c r="C18" s="6">
        <f t="shared" si="0"/>
        <v>10</v>
      </c>
      <c r="D18" s="6" t="s">
        <v>281</v>
      </c>
      <c r="E18" s="7"/>
      <c r="F18" s="7" t="s">
        <v>597</v>
      </c>
      <c r="G18" s="6" t="s">
        <v>20</v>
      </c>
      <c r="H18" s="10" t="s">
        <v>583</v>
      </c>
      <c r="I18" s="6" t="s">
        <v>287</v>
      </c>
      <c r="J18" s="10"/>
      <c r="K18" s="6" t="s">
        <v>290</v>
      </c>
    </row>
    <row r="19" spans="3:11">
      <c r="C19" s="6">
        <f t="shared" si="0"/>
        <v>11</v>
      </c>
      <c r="D19" s="6" t="s">
        <v>127</v>
      </c>
      <c r="E19" s="7"/>
      <c r="F19" s="7" t="s">
        <v>517</v>
      </c>
      <c r="G19" s="6" t="s">
        <v>86</v>
      </c>
      <c r="H19" s="6" t="s">
        <v>86</v>
      </c>
      <c r="I19" s="6" t="s">
        <v>287</v>
      </c>
      <c r="J19" s="10"/>
      <c r="K19" s="6" t="s">
        <v>27</v>
      </c>
    </row>
    <row r="20" spans="3:11">
      <c r="C20" s="6">
        <f t="shared" si="0"/>
        <v>12</v>
      </c>
      <c r="D20" s="6" t="s">
        <v>127</v>
      </c>
      <c r="E20" s="7"/>
      <c r="F20" s="7" t="s">
        <v>518</v>
      </c>
      <c r="G20" s="6" t="s">
        <v>86</v>
      </c>
      <c r="H20" s="6" t="s">
        <v>86</v>
      </c>
      <c r="I20" s="6" t="s">
        <v>287</v>
      </c>
      <c r="J20" s="10"/>
      <c r="K20" s="6" t="s">
        <v>27</v>
      </c>
    </row>
    <row r="21" spans="3:11">
      <c r="C21" s="6">
        <f t="shared" si="0"/>
        <v>13</v>
      </c>
      <c r="D21" s="6" t="s">
        <v>127</v>
      </c>
      <c r="E21" s="7"/>
      <c r="F21" s="7" t="s">
        <v>519</v>
      </c>
      <c r="G21" s="6" t="s">
        <v>86</v>
      </c>
      <c r="H21" s="6" t="s">
        <v>86</v>
      </c>
      <c r="I21" s="6" t="s">
        <v>287</v>
      </c>
      <c r="J21" s="6"/>
      <c r="K21" s="6" t="s">
        <v>27</v>
      </c>
    </row>
    <row r="22" spans="3:11">
      <c r="C22" s="6">
        <f t="shared" si="0"/>
        <v>14</v>
      </c>
      <c r="D22" s="6" t="s">
        <v>127</v>
      </c>
      <c r="E22" s="7"/>
      <c r="F22" s="7" t="s">
        <v>520</v>
      </c>
      <c r="G22" s="6" t="s">
        <v>86</v>
      </c>
      <c r="H22" s="6" t="s">
        <v>86</v>
      </c>
      <c r="I22" s="6" t="s">
        <v>287</v>
      </c>
      <c r="J22" s="6"/>
      <c r="K22" s="6" t="s">
        <v>27</v>
      </c>
    </row>
    <row r="23" spans="3:11">
      <c r="C23" s="6">
        <f t="shared" si="0"/>
        <v>15</v>
      </c>
      <c r="D23" s="6" t="s">
        <v>127</v>
      </c>
      <c r="E23" s="7"/>
      <c r="F23" s="7" t="s">
        <v>521</v>
      </c>
      <c r="G23" s="6" t="s">
        <v>86</v>
      </c>
      <c r="H23" s="6" t="s">
        <v>86</v>
      </c>
      <c r="I23" s="6" t="s">
        <v>287</v>
      </c>
      <c r="J23" s="6"/>
      <c r="K23" s="6" t="s">
        <v>27</v>
      </c>
    </row>
    <row r="24" spans="3:11">
      <c r="C24" s="6">
        <f t="shared" si="0"/>
        <v>16</v>
      </c>
      <c r="D24" s="6" t="s">
        <v>127</v>
      </c>
      <c r="E24" s="7"/>
      <c r="F24" s="7" t="s">
        <v>522</v>
      </c>
      <c r="G24" s="6" t="s">
        <v>86</v>
      </c>
      <c r="H24" s="6" t="s">
        <v>86</v>
      </c>
      <c r="I24" s="6" t="s">
        <v>287</v>
      </c>
      <c r="J24" s="6"/>
      <c r="K24" s="6" t="s">
        <v>27</v>
      </c>
    </row>
    <row r="25" spans="3:11">
      <c r="C25" s="6">
        <f t="shared" si="0"/>
        <v>17</v>
      </c>
      <c r="D25" s="6" t="s">
        <v>127</v>
      </c>
      <c r="E25" s="7"/>
      <c r="F25" s="7" t="s">
        <v>523</v>
      </c>
      <c r="G25" s="6" t="s">
        <v>86</v>
      </c>
      <c r="H25" s="6" t="s">
        <v>86</v>
      </c>
      <c r="I25" s="6" t="s">
        <v>287</v>
      </c>
      <c r="J25" s="6"/>
      <c r="K25" s="6" t="s">
        <v>291</v>
      </c>
    </row>
    <row r="26" spans="3:11">
      <c r="C26" s="6">
        <f t="shared" si="0"/>
        <v>18</v>
      </c>
      <c r="D26" s="6" t="s">
        <v>281</v>
      </c>
      <c r="E26" s="7"/>
      <c r="F26" s="7" t="s">
        <v>595</v>
      </c>
      <c r="G26" s="6" t="s">
        <v>20</v>
      </c>
      <c r="H26" s="6" t="s">
        <v>282</v>
      </c>
      <c r="I26" s="6" t="s">
        <v>287</v>
      </c>
      <c r="J26" s="6"/>
      <c r="K26" s="6" t="s">
        <v>290</v>
      </c>
    </row>
    <row r="27" spans="3:11">
      <c r="C27" s="6">
        <f t="shared" si="0"/>
        <v>19</v>
      </c>
      <c r="D27" s="6" t="s">
        <v>281</v>
      </c>
      <c r="E27" s="7"/>
      <c r="F27" s="7" t="s">
        <v>596</v>
      </c>
      <c r="G27" s="6" t="s">
        <v>20</v>
      </c>
      <c r="H27" s="6" t="s">
        <v>283</v>
      </c>
      <c r="I27" s="6" t="s">
        <v>287</v>
      </c>
      <c r="J27" s="6"/>
      <c r="K27" s="6" t="s">
        <v>290</v>
      </c>
    </row>
    <row r="28" spans="3:11">
      <c r="C28" s="6">
        <f t="shared" si="0"/>
        <v>20</v>
      </c>
      <c r="D28" s="6" t="s">
        <v>127</v>
      </c>
      <c r="E28" s="7"/>
      <c r="F28" s="7" t="s">
        <v>588</v>
      </c>
      <c r="G28" s="6" t="s">
        <v>86</v>
      </c>
      <c r="H28" s="6" t="s">
        <v>86</v>
      </c>
      <c r="I28" s="6" t="s">
        <v>287</v>
      </c>
      <c r="J28" s="6"/>
      <c r="K28" s="6" t="s">
        <v>27</v>
      </c>
    </row>
    <row r="29" spans="3:11">
      <c r="C29" s="6">
        <f t="shared" si="0"/>
        <v>21</v>
      </c>
      <c r="D29" s="6" t="s">
        <v>127</v>
      </c>
      <c r="E29" s="7"/>
      <c r="F29" s="7" t="s">
        <v>587</v>
      </c>
      <c r="G29" s="6" t="s">
        <v>86</v>
      </c>
      <c r="H29" s="6" t="s">
        <v>86</v>
      </c>
      <c r="I29" s="6" t="s">
        <v>287</v>
      </c>
      <c r="J29" s="6"/>
      <c r="K29" s="6" t="s">
        <v>27</v>
      </c>
    </row>
    <row r="30" spans="3:11">
      <c r="C30" s="6">
        <f t="shared" si="0"/>
        <v>22</v>
      </c>
      <c r="D30" s="6" t="s">
        <v>127</v>
      </c>
      <c r="E30" s="7"/>
      <c r="F30" s="7" t="s">
        <v>524</v>
      </c>
      <c r="G30" s="6" t="s">
        <v>86</v>
      </c>
      <c r="H30" s="6" t="s">
        <v>86</v>
      </c>
      <c r="I30" s="6" t="s">
        <v>287</v>
      </c>
      <c r="J30" s="6"/>
      <c r="K30" s="6" t="s">
        <v>291</v>
      </c>
    </row>
    <row r="31" spans="3:11">
      <c r="C31" s="6">
        <f t="shared" si="0"/>
        <v>23</v>
      </c>
      <c r="D31" s="6" t="s">
        <v>127</v>
      </c>
      <c r="E31" s="7"/>
      <c r="F31" s="7" t="s">
        <v>525</v>
      </c>
      <c r="G31" s="6" t="s">
        <v>86</v>
      </c>
      <c r="H31" s="6" t="s">
        <v>86</v>
      </c>
      <c r="I31" s="6" t="s">
        <v>287</v>
      </c>
      <c r="J31" s="6"/>
      <c r="K31" s="6" t="s">
        <v>27</v>
      </c>
    </row>
    <row r="32" spans="3:11">
      <c r="C32" s="6">
        <f t="shared" si="0"/>
        <v>24</v>
      </c>
      <c r="D32" s="6" t="s">
        <v>127</v>
      </c>
      <c r="E32" s="7"/>
      <c r="F32" s="7" t="s">
        <v>526</v>
      </c>
      <c r="G32" s="6" t="s">
        <v>86</v>
      </c>
      <c r="H32" s="6" t="s">
        <v>86</v>
      </c>
      <c r="I32" s="6" t="s">
        <v>287</v>
      </c>
      <c r="J32" s="6"/>
      <c r="K32" s="6" t="s">
        <v>27</v>
      </c>
    </row>
    <row r="33" spans="3:11" ht="45">
      <c r="C33" s="6">
        <f t="shared" si="0"/>
        <v>25</v>
      </c>
      <c r="D33" s="6" t="s">
        <v>281</v>
      </c>
      <c r="E33" s="7"/>
      <c r="F33" s="7" t="s">
        <v>292</v>
      </c>
      <c r="G33" s="6" t="s">
        <v>20</v>
      </c>
      <c r="H33" s="10" t="s">
        <v>293</v>
      </c>
      <c r="I33" s="6" t="s">
        <v>287</v>
      </c>
      <c r="J33" s="6"/>
      <c r="K33" s="6" t="s">
        <v>290</v>
      </c>
    </row>
  </sheetData>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C1:K49"/>
  <sheetViews>
    <sheetView showGridLines="0" zoomScale="90" zoomScaleNormal="90" workbookViewId="0">
      <selection activeCell="E36" sqref="E36"/>
    </sheetView>
  </sheetViews>
  <sheetFormatPr baseColWidth="10" defaultColWidth="8.85546875" defaultRowHeight="15"/>
  <cols>
    <col min="1" max="2" width="5" customWidth="1"/>
    <col min="3" max="3" width="17" customWidth="1"/>
    <col min="4" max="5" width="39.85546875" customWidth="1"/>
    <col min="6" max="6" width="48.7109375" customWidth="1"/>
    <col min="7" max="7" width="16.85546875" customWidth="1"/>
    <col min="8" max="8" width="27.7109375" customWidth="1"/>
    <col min="9" max="9" width="16.85546875" customWidth="1"/>
    <col min="10" max="10" width="40.28515625" customWidth="1"/>
    <col min="11" max="11" width="85.28515625" bestFit="1" customWidth="1"/>
  </cols>
  <sheetData>
    <row r="1" spans="3:11" ht="15.6" customHeight="1">
      <c r="C1" s="1" t="s">
        <v>6</v>
      </c>
      <c r="D1" s="2" t="s">
        <v>304</v>
      </c>
      <c r="E1" s="9"/>
    </row>
    <row r="2" spans="3:11" ht="16.149999999999999" customHeight="1">
      <c r="C2" s="1" t="s">
        <v>0</v>
      </c>
      <c r="D2" s="2" t="s">
        <v>5</v>
      </c>
      <c r="E2" s="9"/>
    </row>
    <row r="3" spans="3:11" ht="16.149999999999999" customHeight="1">
      <c r="C3" s="1" t="s">
        <v>1</v>
      </c>
      <c r="D3" s="2" t="s">
        <v>2</v>
      </c>
      <c r="E3" s="9"/>
    </row>
    <row r="4" spans="3:11" ht="14.45" customHeight="1">
      <c r="F4" s="3" t="s">
        <v>3</v>
      </c>
      <c r="G4" s="4">
        <f>SUM(tbRequerimientos234567109[Campo Calculado])</f>
        <v>0</v>
      </c>
      <c r="H4" s="4"/>
      <c r="I4" s="4"/>
      <c r="J4" s="4"/>
    </row>
    <row r="5" spans="3:11" ht="16.149999999999999" customHeight="1">
      <c r="C5" s="5" t="s">
        <v>4</v>
      </c>
      <c r="D5" s="5" t="s">
        <v>8</v>
      </c>
      <c r="E5" s="5" t="s">
        <v>15</v>
      </c>
      <c r="F5" s="5" t="s">
        <v>9</v>
      </c>
      <c r="G5" s="5" t="s">
        <v>92</v>
      </c>
      <c r="H5" s="5" t="s">
        <v>10</v>
      </c>
      <c r="I5" s="5" t="s">
        <v>11</v>
      </c>
      <c r="J5" s="5" t="s">
        <v>12</v>
      </c>
      <c r="K5" s="5" t="s">
        <v>13</v>
      </c>
    </row>
    <row r="6" spans="3:11">
      <c r="C6" s="6">
        <f>IF(ROW(C5)=5,1,C5+1)</f>
        <v>1</v>
      </c>
      <c r="D6" s="6" t="s">
        <v>303</v>
      </c>
      <c r="E6" s="7" t="s">
        <v>305</v>
      </c>
      <c r="F6" s="7" t="s">
        <v>95</v>
      </c>
      <c r="G6" s="6" t="s">
        <v>86</v>
      </c>
      <c r="H6" s="6" t="s">
        <v>86</v>
      </c>
      <c r="I6" s="6" t="s">
        <v>321</v>
      </c>
      <c r="J6" s="57" t="s">
        <v>306</v>
      </c>
      <c r="K6" s="55" t="s">
        <v>117</v>
      </c>
    </row>
    <row r="7" spans="3:11">
      <c r="C7" s="6">
        <f t="shared" ref="C7:C25" si="0">IF(ROW(C6)=5,1,C6+1)</f>
        <v>2</v>
      </c>
      <c r="D7" s="6" t="s">
        <v>303</v>
      </c>
      <c r="E7" s="7" t="s">
        <v>305</v>
      </c>
      <c r="F7" s="7" t="s">
        <v>96</v>
      </c>
      <c r="G7" s="6" t="s">
        <v>86</v>
      </c>
      <c r="H7" s="6" t="s">
        <v>86</v>
      </c>
      <c r="I7" s="6" t="s">
        <v>321</v>
      </c>
      <c r="J7" s="57" t="s">
        <v>307</v>
      </c>
      <c r="K7" s="55" t="s">
        <v>117</v>
      </c>
    </row>
    <row r="8" spans="3:11">
      <c r="C8" s="6">
        <f t="shared" si="0"/>
        <v>3</v>
      </c>
      <c r="D8" s="6" t="s">
        <v>303</v>
      </c>
      <c r="E8" s="7" t="s">
        <v>305</v>
      </c>
      <c r="F8" s="7" t="s">
        <v>97</v>
      </c>
      <c r="G8" s="6" t="s">
        <v>86</v>
      </c>
      <c r="H8" s="6" t="s">
        <v>86</v>
      </c>
      <c r="I8" s="6" t="s">
        <v>321</v>
      </c>
      <c r="J8" s="6"/>
      <c r="K8" s="55" t="s">
        <v>117</v>
      </c>
    </row>
    <row r="9" spans="3:11" ht="30">
      <c r="C9" s="6">
        <f t="shared" si="0"/>
        <v>4</v>
      </c>
      <c r="D9" s="6" t="s">
        <v>303</v>
      </c>
      <c r="E9" s="7" t="s">
        <v>305</v>
      </c>
      <c r="F9" s="7" t="s">
        <v>98</v>
      </c>
      <c r="G9" s="6" t="s">
        <v>86</v>
      </c>
      <c r="H9" s="6" t="s">
        <v>86</v>
      </c>
      <c r="I9" s="6" t="s">
        <v>321</v>
      </c>
      <c r="J9" s="10" t="s">
        <v>312</v>
      </c>
      <c r="K9" s="55" t="s">
        <v>117</v>
      </c>
    </row>
    <row r="10" spans="3:11" ht="30">
      <c r="C10" s="6">
        <f t="shared" si="0"/>
        <v>5</v>
      </c>
      <c r="D10" s="6" t="s">
        <v>303</v>
      </c>
      <c r="E10" s="7" t="s">
        <v>305</v>
      </c>
      <c r="F10" s="7" t="s">
        <v>71</v>
      </c>
      <c r="G10" s="6" t="s">
        <v>86</v>
      </c>
      <c r="H10" s="6" t="s">
        <v>86</v>
      </c>
      <c r="I10" s="6" t="s">
        <v>321</v>
      </c>
      <c r="J10" s="58" t="s">
        <v>313</v>
      </c>
      <c r="K10" s="55" t="s">
        <v>117</v>
      </c>
    </row>
    <row r="11" spans="3:11" ht="45">
      <c r="C11" s="6">
        <f t="shared" si="0"/>
        <v>6</v>
      </c>
      <c r="D11" s="6" t="s">
        <v>303</v>
      </c>
      <c r="E11" s="7" t="s">
        <v>305</v>
      </c>
      <c r="F11" s="7" t="s">
        <v>99</v>
      </c>
      <c r="G11" s="6" t="s">
        <v>86</v>
      </c>
      <c r="H11" s="6" t="s">
        <v>86</v>
      </c>
      <c r="I11" s="6" t="s">
        <v>321</v>
      </c>
      <c r="J11" s="58" t="s">
        <v>314</v>
      </c>
      <c r="K11" s="55" t="s">
        <v>117</v>
      </c>
    </row>
    <row r="12" spans="3:11">
      <c r="C12" s="6">
        <f t="shared" si="0"/>
        <v>7</v>
      </c>
      <c r="D12" s="6" t="s">
        <v>303</v>
      </c>
      <c r="E12" s="7" t="s">
        <v>305</v>
      </c>
      <c r="F12" s="7" t="s">
        <v>100</v>
      </c>
      <c r="G12" s="6" t="s">
        <v>86</v>
      </c>
      <c r="H12" s="6" t="s">
        <v>86</v>
      </c>
      <c r="I12" s="6" t="s">
        <v>321</v>
      </c>
      <c r="J12" s="10"/>
      <c r="K12" s="55" t="s">
        <v>117</v>
      </c>
    </row>
    <row r="13" spans="3:11" ht="30">
      <c r="C13" s="6">
        <f t="shared" si="0"/>
        <v>8</v>
      </c>
      <c r="D13" s="6" t="s">
        <v>303</v>
      </c>
      <c r="E13" s="7" t="s">
        <v>305</v>
      </c>
      <c r="F13" s="7" t="s">
        <v>101</v>
      </c>
      <c r="G13" s="6" t="s">
        <v>86</v>
      </c>
      <c r="H13" s="6" t="s">
        <v>86</v>
      </c>
      <c r="I13" s="6" t="s">
        <v>321</v>
      </c>
      <c r="J13" s="58" t="s">
        <v>308</v>
      </c>
      <c r="K13" s="55" t="s">
        <v>118</v>
      </c>
    </row>
    <row r="14" spans="3:11" ht="45">
      <c r="C14" s="6">
        <f t="shared" si="0"/>
        <v>9</v>
      </c>
      <c r="D14" s="6" t="s">
        <v>303</v>
      </c>
      <c r="E14" s="7" t="s">
        <v>305</v>
      </c>
      <c r="F14" s="7" t="s">
        <v>102</v>
      </c>
      <c r="G14" s="6" t="s">
        <v>86</v>
      </c>
      <c r="H14" s="6" t="s">
        <v>86</v>
      </c>
      <c r="I14" s="6" t="s">
        <v>321</v>
      </c>
      <c r="J14" s="58" t="s">
        <v>309</v>
      </c>
      <c r="K14" s="55" t="s">
        <v>118</v>
      </c>
    </row>
    <row r="15" spans="3:11" ht="90">
      <c r="C15" s="6">
        <f t="shared" si="0"/>
        <v>10</v>
      </c>
      <c r="D15" s="6" t="s">
        <v>303</v>
      </c>
      <c r="E15" s="7" t="s">
        <v>305</v>
      </c>
      <c r="F15" s="7" t="s">
        <v>103</v>
      </c>
      <c r="G15" s="6" t="s">
        <v>86</v>
      </c>
      <c r="H15" s="6" t="s">
        <v>86</v>
      </c>
      <c r="I15" s="6" t="s">
        <v>321</v>
      </c>
      <c r="J15" s="58" t="s">
        <v>319</v>
      </c>
      <c r="K15" s="55" t="s">
        <v>118</v>
      </c>
    </row>
    <row r="16" spans="3:11" ht="30">
      <c r="C16" s="6">
        <f t="shared" si="0"/>
        <v>11</v>
      </c>
      <c r="D16" s="6" t="s">
        <v>303</v>
      </c>
      <c r="E16" s="7" t="s">
        <v>305</v>
      </c>
      <c r="F16" s="7" t="s">
        <v>104</v>
      </c>
      <c r="G16" s="6" t="s">
        <v>86</v>
      </c>
      <c r="H16" s="6" t="s">
        <v>86</v>
      </c>
      <c r="I16" s="6" t="s">
        <v>321</v>
      </c>
      <c r="J16" s="58" t="s">
        <v>310</v>
      </c>
      <c r="K16" s="55" t="s">
        <v>118</v>
      </c>
    </row>
    <row r="17" spans="3:11" ht="75">
      <c r="C17" s="6">
        <f t="shared" si="0"/>
        <v>12</v>
      </c>
      <c r="D17" s="6" t="s">
        <v>303</v>
      </c>
      <c r="E17" s="7" t="s">
        <v>305</v>
      </c>
      <c r="F17" s="7" t="s">
        <v>294</v>
      </c>
      <c r="G17" s="6" t="s">
        <v>86</v>
      </c>
      <c r="H17" s="6" t="s">
        <v>86</v>
      </c>
      <c r="I17" s="6" t="s">
        <v>321</v>
      </c>
      <c r="J17" s="58" t="s">
        <v>320</v>
      </c>
      <c r="K17" s="55" t="s">
        <v>118</v>
      </c>
    </row>
    <row r="18" spans="3:11" ht="105">
      <c r="C18" s="6">
        <f t="shared" si="0"/>
        <v>13</v>
      </c>
      <c r="D18" s="6" t="s">
        <v>303</v>
      </c>
      <c r="E18" s="7" t="s">
        <v>305</v>
      </c>
      <c r="F18" s="7" t="s">
        <v>295</v>
      </c>
      <c r="G18" s="6" t="s">
        <v>86</v>
      </c>
      <c r="H18" s="6" t="s">
        <v>86</v>
      </c>
      <c r="I18" s="6" t="s">
        <v>321</v>
      </c>
      <c r="J18" s="10" t="s">
        <v>311</v>
      </c>
      <c r="K18" s="55" t="s">
        <v>118</v>
      </c>
    </row>
    <row r="19" spans="3:11" ht="30">
      <c r="C19" s="6">
        <f t="shared" si="0"/>
        <v>14</v>
      </c>
      <c r="D19" s="6" t="s">
        <v>55</v>
      </c>
      <c r="E19" s="7" t="s">
        <v>305</v>
      </c>
      <c r="F19" s="7" t="s">
        <v>296</v>
      </c>
      <c r="G19" s="6" t="s">
        <v>86</v>
      </c>
      <c r="H19" s="6" t="s">
        <v>86</v>
      </c>
      <c r="I19" s="6" t="s">
        <v>321</v>
      </c>
      <c r="J19" s="10" t="s">
        <v>324</v>
      </c>
      <c r="K19" s="6" t="s">
        <v>322</v>
      </c>
    </row>
    <row r="20" spans="3:11" ht="30">
      <c r="C20" s="6">
        <f t="shared" si="0"/>
        <v>15</v>
      </c>
      <c r="D20" s="6" t="s">
        <v>55</v>
      </c>
      <c r="E20" s="7" t="s">
        <v>305</v>
      </c>
      <c r="F20" s="7" t="s">
        <v>297</v>
      </c>
      <c r="G20" s="6" t="s">
        <v>86</v>
      </c>
      <c r="H20" s="6" t="s">
        <v>86</v>
      </c>
      <c r="I20" s="6" t="s">
        <v>321</v>
      </c>
      <c r="J20" s="10" t="s">
        <v>324</v>
      </c>
      <c r="K20" s="6" t="s">
        <v>322</v>
      </c>
    </row>
    <row r="21" spans="3:11" ht="30">
      <c r="C21" s="6">
        <f t="shared" si="0"/>
        <v>16</v>
      </c>
      <c r="D21" s="6" t="s">
        <v>55</v>
      </c>
      <c r="E21" s="7" t="s">
        <v>305</v>
      </c>
      <c r="F21" s="7" t="s">
        <v>298</v>
      </c>
      <c r="G21" s="6" t="s">
        <v>86</v>
      </c>
      <c r="H21" s="6" t="s">
        <v>86</v>
      </c>
      <c r="I21" s="6" t="s">
        <v>321</v>
      </c>
      <c r="J21" s="10" t="s">
        <v>324</v>
      </c>
      <c r="K21" s="6" t="s">
        <v>322</v>
      </c>
    </row>
    <row r="22" spans="3:11" ht="30">
      <c r="C22" s="6">
        <f t="shared" si="0"/>
        <v>17</v>
      </c>
      <c r="D22" s="6" t="s">
        <v>55</v>
      </c>
      <c r="E22" s="7" t="s">
        <v>305</v>
      </c>
      <c r="F22" s="7" t="s">
        <v>530</v>
      </c>
      <c r="G22" s="6" t="s">
        <v>86</v>
      </c>
      <c r="H22" s="6" t="s">
        <v>86</v>
      </c>
      <c r="I22" s="6" t="s">
        <v>321</v>
      </c>
      <c r="J22" s="10" t="s">
        <v>324</v>
      </c>
      <c r="K22" s="6" t="s">
        <v>322</v>
      </c>
    </row>
    <row r="23" spans="3:11">
      <c r="C23" s="6">
        <f t="shared" si="0"/>
        <v>18</v>
      </c>
      <c r="D23" s="6" t="s">
        <v>55</v>
      </c>
      <c r="E23" s="7" t="s">
        <v>305</v>
      </c>
      <c r="F23" s="7" t="s">
        <v>299</v>
      </c>
      <c r="G23" s="6" t="s">
        <v>86</v>
      </c>
      <c r="H23" s="6" t="s">
        <v>86</v>
      </c>
      <c r="I23" s="6" t="s">
        <v>321</v>
      </c>
      <c r="J23" s="57" t="s">
        <v>315</v>
      </c>
      <c r="K23" s="6" t="s">
        <v>323</v>
      </c>
    </row>
    <row r="24" spans="3:11" ht="30">
      <c r="C24" s="6">
        <f t="shared" si="0"/>
        <v>19</v>
      </c>
      <c r="D24" s="6" t="s">
        <v>55</v>
      </c>
      <c r="E24" s="7" t="s">
        <v>305</v>
      </c>
      <c r="F24" s="7" t="s">
        <v>300</v>
      </c>
      <c r="G24" s="6" t="s">
        <v>86</v>
      </c>
      <c r="H24" s="6" t="s">
        <v>86</v>
      </c>
      <c r="I24" s="6" t="s">
        <v>321</v>
      </c>
      <c r="J24" s="58" t="s">
        <v>316</v>
      </c>
      <c r="K24" s="6" t="s">
        <v>323</v>
      </c>
    </row>
    <row r="25" spans="3:11" ht="45">
      <c r="C25" s="6">
        <f t="shared" si="0"/>
        <v>20</v>
      </c>
      <c r="D25" s="6" t="s">
        <v>55</v>
      </c>
      <c r="E25" s="7" t="s">
        <v>305</v>
      </c>
      <c r="F25" s="7" t="s">
        <v>301</v>
      </c>
      <c r="G25" s="6" t="s">
        <v>86</v>
      </c>
      <c r="H25" s="6" t="s">
        <v>86</v>
      </c>
      <c r="I25" s="6" t="s">
        <v>321</v>
      </c>
      <c r="J25" s="58" t="s">
        <v>317</v>
      </c>
      <c r="K25" s="6" t="s">
        <v>323</v>
      </c>
    </row>
    <row r="26" spans="3:11">
      <c r="C26" s="6">
        <f t="shared" ref="C26" si="1">IF(ROW(C25)=5,1,C25+1)</f>
        <v>21</v>
      </c>
      <c r="D26" s="6" t="s">
        <v>55</v>
      </c>
      <c r="E26" s="7" t="s">
        <v>305</v>
      </c>
      <c r="F26" s="7" t="s">
        <v>302</v>
      </c>
      <c r="G26" s="6" t="s">
        <v>86</v>
      </c>
      <c r="H26" s="6" t="s">
        <v>86</v>
      </c>
      <c r="I26" s="6" t="s">
        <v>321</v>
      </c>
      <c r="J26" s="57" t="s">
        <v>318</v>
      </c>
      <c r="K26" s="6" t="s">
        <v>323</v>
      </c>
    </row>
    <row r="30" spans="3:11">
      <c r="C30" s="36">
        <f t="shared" ref="C30:C49" si="2">IF(ROW(C29)=5,1,C29+1)</f>
        <v>1</v>
      </c>
      <c r="D30" s="35" t="s">
        <v>126</v>
      </c>
      <c r="E30" s="18" t="s">
        <v>330</v>
      </c>
      <c r="F30" s="18" t="s">
        <v>168</v>
      </c>
      <c r="G30" s="35" t="s">
        <v>86</v>
      </c>
      <c r="H30" s="35" t="s">
        <v>86</v>
      </c>
      <c r="I30" s="35" t="s">
        <v>198</v>
      </c>
      <c r="J30" s="33" t="s">
        <v>116</v>
      </c>
      <c r="K30" s="64" t="s">
        <v>197</v>
      </c>
    </row>
    <row r="31" spans="3:11">
      <c r="C31" s="36">
        <f t="shared" si="2"/>
        <v>2</v>
      </c>
      <c r="D31" s="35" t="s">
        <v>126</v>
      </c>
      <c r="E31" s="18" t="s">
        <v>330</v>
      </c>
      <c r="F31" s="18" t="s">
        <v>266</v>
      </c>
      <c r="G31" s="35" t="s">
        <v>86</v>
      </c>
      <c r="H31" s="35" t="s">
        <v>86</v>
      </c>
      <c r="I31" s="35" t="s">
        <v>198</v>
      </c>
      <c r="J31" s="33" t="s">
        <v>116</v>
      </c>
      <c r="K31" s="64" t="s">
        <v>197</v>
      </c>
    </row>
    <row r="32" spans="3:11">
      <c r="C32" s="36">
        <f t="shared" si="2"/>
        <v>3</v>
      </c>
      <c r="D32" s="35" t="s">
        <v>126</v>
      </c>
      <c r="E32" s="18" t="s">
        <v>330</v>
      </c>
      <c r="F32" s="18" t="s">
        <v>325</v>
      </c>
      <c r="G32" s="35" t="s">
        <v>86</v>
      </c>
      <c r="H32" s="35" t="s">
        <v>86</v>
      </c>
      <c r="I32" s="35" t="s">
        <v>198</v>
      </c>
      <c r="J32" s="33" t="s">
        <v>116</v>
      </c>
      <c r="K32" s="64" t="s">
        <v>197</v>
      </c>
    </row>
    <row r="33" spans="3:11">
      <c r="C33" s="36">
        <f t="shared" si="2"/>
        <v>4</v>
      </c>
      <c r="D33" s="35" t="s">
        <v>126</v>
      </c>
      <c r="E33" s="18" t="s">
        <v>330</v>
      </c>
      <c r="F33" s="18" t="s">
        <v>326</v>
      </c>
      <c r="G33" s="35" t="s">
        <v>86</v>
      </c>
      <c r="H33" s="35" t="s">
        <v>86</v>
      </c>
      <c r="I33" s="35" t="s">
        <v>198</v>
      </c>
      <c r="J33" s="33" t="s">
        <v>116</v>
      </c>
      <c r="K33" s="64" t="s">
        <v>197</v>
      </c>
    </row>
    <row r="34" spans="3:11">
      <c r="C34" s="36">
        <f t="shared" si="2"/>
        <v>5</v>
      </c>
      <c r="D34" s="35" t="s">
        <v>126</v>
      </c>
      <c r="E34" s="18" t="s">
        <v>330</v>
      </c>
      <c r="F34" s="18" t="s">
        <v>97</v>
      </c>
      <c r="G34" s="35" t="s">
        <v>86</v>
      </c>
      <c r="H34" s="35" t="s">
        <v>86</v>
      </c>
      <c r="I34" s="35" t="s">
        <v>198</v>
      </c>
      <c r="J34" s="33" t="s">
        <v>116</v>
      </c>
      <c r="K34" s="64" t="s">
        <v>197</v>
      </c>
    </row>
    <row r="35" spans="3:11">
      <c r="C35" s="36">
        <f t="shared" si="2"/>
        <v>6</v>
      </c>
      <c r="D35" s="35" t="s">
        <v>126</v>
      </c>
      <c r="E35" s="18" t="s">
        <v>330</v>
      </c>
      <c r="F35" s="18" t="s">
        <v>98</v>
      </c>
      <c r="G35" s="35" t="s">
        <v>86</v>
      </c>
      <c r="H35" s="35" t="s">
        <v>86</v>
      </c>
      <c r="I35" s="35" t="s">
        <v>198</v>
      </c>
      <c r="J35" s="33" t="s">
        <v>116</v>
      </c>
      <c r="K35" s="64" t="s">
        <v>197</v>
      </c>
    </row>
    <row r="36" spans="3:11">
      <c r="C36" s="36">
        <f t="shared" si="2"/>
        <v>7</v>
      </c>
      <c r="D36" s="35" t="s">
        <v>126</v>
      </c>
      <c r="E36" s="18" t="s">
        <v>330</v>
      </c>
      <c r="F36" s="18" t="s">
        <v>268</v>
      </c>
      <c r="G36" s="35" t="s">
        <v>86</v>
      </c>
      <c r="H36" s="35" t="s">
        <v>86</v>
      </c>
      <c r="I36" s="35" t="s">
        <v>198</v>
      </c>
      <c r="J36" s="33" t="s">
        <v>116</v>
      </c>
      <c r="K36" s="64" t="s">
        <v>197</v>
      </c>
    </row>
    <row r="37" spans="3:11">
      <c r="C37" s="36">
        <f t="shared" si="2"/>
        <v>8</v>
      </c>
      <c r="D37" s="35" t="s">
        <v>126</v>
      </c>
      <c r="E37" s="18" t="s">
        <v>330</v>
      </c>
      <c r="F37" s="18" t="s">
        <v>327</v>
      </c>
      <c r="G37" s="35" t="s">
        <v>86</v>
      </c>
      <c r="H37" s="35" t="s">
        <v>86</v>
      </c>
      <c r="I37" s="35" t="s">
        <v>198</v>
      </c>
      <c r="J37" s="33" t="s">
        <v>116</v>
      </c>
      <c r="K37" s="64" t="s">
        <v>197</v>
      </c>
    </row>
    <row r="38" spans="3:11">
      <c r="C38" s="36">
        <f t="shared" si="2"/>
        <v>9</v>
      </c>
      <c r="D38" s="35" t="s">
        <v>126</v>
      </c>
      <c r="E38" s="18" t="s">
        <v>330</v>
      </c>
      <c r="F38" s="18" t="s">
        <v>328</v>
      </c>
      <c r="G38" s="35" t="s">
        <v>86</v>
      </c>
      <c r="H38" s="35" t="s">
        <v>86</v>
      </c>
      <c r="I38" s="35" t="s">
        <v>198</v>
      </c>
      <c r="J38" s="33" t="s">
        <v>116</v>
      </c>
      <c r="K38" s="64" t="s">
        <v>197</v>
      </c>
    </row>
    <row r="39" spans="3:11">
      <c r="C39" s="36">
        <f t="shared" si="2"/>
        <v>10</v>
      </c>
      <c r="D39" s="35" t="s">
        <v>126</v>
      </c>
      <c r="E39" s="18" t="s">
        <v>330</v>
      </c>
      <c r="F39" s="18" t="s">
        <v>270</v>
      </c>
      <c r="G39" s="35" t="s">
        <v>86</v>
      </c>
      <c r="H39" s="35" t="s">
        <v>86</v>
      </c>
      <c r="I39" s="35" t="s">
        <v>198</v>
      </c>
      <c r="J39" s="33" t="s">
        <v>116</v>
      </c>
      <c r="K39" s="64" t="s">
        <v>197</v>
      </c>
    </row>
    <row r="40" spans="3:11">
      <c r="C40" s="36">
        <f t="shared" si="2"/>
        <v>11</v>
      </c>
      <c r="D40" s="35" t="s">
        <v>126</v>
      </c>
      <c r="E40" s="18" t="s">
        <v>330</v>
      </c>
      <c r="F40" s="18" t="s">
        <v>271</v>
      </c>
      <c r="G40" s="35" t="s">
        <v>86</v>
      </c>
      <c r="H40" s="35" t="s">
        <v>86</v>
      </c>
      <c r="I40" s="35" t="s">
        <v>198</v>
      </c>
      <c r="J40" s="33" t="s">
        <v>116</v>
      </c>
      <c r="K40" s="64" t="s">
        <v>197</v>
      </c>
    </row>
    <row r="41" spans="3:11">
      <c r="C41" s="36">
        <f t="shared" si="2"/>
        <v>12</v>
      </c>
      <c r="D41" s="35" t="s">
        <v>126</v>
      </c>
      <c r="E41" s="18" t="s">
        <v>330</v>
      </c>
      <c r="F41" s="18" t="s">
        <v>272</v>
      </c>
      <c r="G41" s="35" t="s">
        <v>86</v>
      </c>
      <c r="H41" s="35" t="s">
        <v>86</v>
      </c>
      <c r="I41" s="35" t="s">
        <v>198</v>
      </c>
      <c r="J41" s="33" t="s">
        <v>116</v>
      </c>
      <c r="K41" s="64" t="s">
        <v>197</v>
      </c>
    </row>
    <row r="42" spans="3:11">
      <c r="C42" s="36">
        <f t="shared" si="2"/>
        <v>13</v>
      </c>
      <c r="D42" s="35" t="s">
        <v>126</v>
      </c>
      <c r="E42" s="18" t="s">
        <v>330</v>
      </c>
      <c r="F42" s="18" t="s">
        <v>273</v>
      </c>
      <c r="G42" s="35" t="s">
        <v>86</v>
      </c>
      <c r="H42" s="35" t="s">
        <v>86</v>
      </c>
      <c r="I42" s="35" t="s">
        <v>198</v>
      </c>
      <c r="J42" s="33" t="s">
        <v>116</v>
      </c>
      <c r="K42" s="64" t="s">
        <v>197</v>
      </c>
    </row>
    <row r="43" spans="3:11">
      <c r="C43" s="36">
        <f t="shared" si="2"/>
        <v>14</v>
      </c>
      <c r="D43" s="35" t="s">
        <v>126</v>
      </c>
      <c r="E43" s="18" t="s">
        <v>330</v>
      </c>
      <c r="F43" s="18" t="s">
        <v>110</v>
      </c>
      <c r="G43" s="35" t="s">
        <v>86</v>
      </c>
      <c r="H43" s="35" t="s">
        <v>86</v>
      </c>
      <c r="I43" s="35" t="s">
        <v>198</v>
      </c>
      <c r="J43" s="33" t="s">
        <v>116</v>
      </c>
      <c r="K43" s="64" t="s">
        <v>197</v>
      </c>
    </row>
    <row r="44" spans="3:11">
      <c r="C44" s="36">
        <f t="shared" si="2"/>
        <v>15</v>
      </c>
      <c r="D44" s="35" t="s">
        <v>126</v>
      </c>
      <c r="E44" s="18" t="s">
        <v>330</v>
      </c>
      <c r="F44" s="18" t="s">
        <v>111</v>
      </c>
      <c r="G44" s="35" t="s">
        <v>86</v>
      </c>
      <c r="H44" s="35" t="s">
        <v>86</v>
      </c>
      <c r="I44" s="35" t="s">
        <v>198</v>
      </c>
      <c r="J44" s="33" t="s">
        <v>116</v>
      </c>
      <c r="K44" s="64" t="s">
        <v>197</v>
      </c>
    </row>
    <row r="45" spans="3:11">
      <c r="C45" s="36">
        <f t="shared" si="2"/>
        <v>16</v>
      </c>
      <c r="D45" s="35" t="s">
        <v>126</v>
      </c>
      <c r="E45" s="18" t="s">
        <v>330</v>
      </c>
      <c r="F45" s="18" t="s">
        <v>112</v>
      </c>
      <c r="G45" s="35" t="s">
        <v>86</v>
      </c>
      <c r="H45" s="35" t="s">
        <v>86</v>
      </c>
      <c r="I45" s="35" t="s">
        <v>198</v>
      </c>
      <c r="J45" s="33" t="s">
        <v>116</v>
      </c>
      <c r="K45" s="64" t="s">
        <v>197</v>
      </c>
    </row>
    <row r="46" spans="3:11">
      <c r="C46" s="36">
        <f t="shared" si="2"/>
        <v>17</v>
      </c>
      <c r="D46" s="35" t="s">
        <v>126</v>
      </c>
      <c r="E46" s="18" t="s">
        <v>330</v>
      </c>
      <c r="F46" s="18" t="s">
        <v>274</v>
      </c>
      <c r="G46" s="35" t="s">
        <v>86</v>
      </c>
      <c r="H46" s="35" t="s">
        <v>86</v>
      </c>
      <c r="I46" s="35" t="s">
        <v>198</v>
      </c>
      <c r="J46" s="33" t="s">
        <v>116</v>
      </c>
      <c r="K46" s="64" t="s">
        <v>197</v>
      </c>
    </row>
    <row r="47" spans="3:11">
      <c r="C47" s="36">
        <f t="shared" si="2"/>
        <v>18</v>
      </c>
      <c r="D47" s="35" t="s">
        <v>126</v>
      </c>
      <c r="E47" s="18" t="s">
        <v>330</v>
      </c>
      <c r="F47" s="18" t="s">
        <v>329</v>
      </c>
      <c r="G47" s="35" t="s">
        <v>86</v>
      </c>
      <c r="H47" s="35" t="s">
        <v>86</v>
      </c>
      <c r="I47" s="35" t="s">
        <v>198</v>
      </c>
      <c r="J47" s="33" t="s">
        <v>116</v>
      </c>
      <c r="K47" s="64" t="s">
        <v>197</v>
      </c>
    </row>
    <row r="48" spans="3:11">
      <c r="C48" s="36">
        <f t="shared" si="2"/>
        <v>19</v>
      </c>
      <c r="D48" s="35" t="s">
        <v>126</v>
      </c>
      <c r="E48" s="18" t="s">
        <v>330</v>
      </c>
      <c r="F48" s="18" t="s">
        <v>275</v>
      </c>
      <c r="G48" s="35" t="s">
        <v>86</v>
      </c>
      <c r="H48" s="35" t="s">
        <v>86</v>
      </c>
      <c r="I48" s="35" t="s">
        <v>198</v>
      </c>
      <c r="J48" s="33" t="s">
        <v>116</v>
      </c>
      <c r="K48" s="64" t="s">
        <v>197</v>
      </c>
    </row>
    <row r="49" spans="3:11">
      <c r="C49" s="36">
        <f t="shared" si="2"/>
        <v>20</v>
      </c>
      <c r="D49" s="35" t="s">
        <v>126</v>
      </c>
      <c r="E49" s="18" t="s">
        <v>330</v>
      </c>
      <c r="F49" s="18" t="s">
        <v>276</v>
      </c>
      <c r="G49" s="35" t="s">
        <v>86</v>
      </c>
      <c r="H49" s="35" t="s">
        <v>86</v>
      </c>
      <c r="I49" s="35" t="s">
        <v>198</v>
      </c>
      <c r="J49" s="33" t="s">
        <v>116</v>
      </c>
      <c r="K49" s="64" t="s">
        <v>197</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DECRETO 3752 - 2003</vt:lpstr>
      <vt:lpstr>PADRES COTIZANTES</vt:lpstr>
      <vt:lpstr>Cuotas Partes pensionales</vt:lpstr>
      <vt:lpstr>Liquidacion manual CuotasPartes</vt:lpstr>
      <vt:lpstr>PASIVO CORRIENTE</vt:lpstr>
      <vt:lpstr>INGRESOS</vt:lpstr>
      <vt:lpstr>REINTEGROS</vt:lpstr>
      <vt:lpstr>CUOTA DE AFILIACIÓN</vt:lpstr>
      <vt:lpstr>CALCULO </vt:lpstr>
      <vt:lpstr>INTERFACE C.C PEOPLESOFT</vt:lpstr>
      <vt:lpstr>MAYOR VALOR PENSION</vt:lpstr>
      <vt:lpstr>MAYOR VALOR CESANTIA</vt:lpstr>
      <vt:lpstr>SANCION X MORA SECRETARIAS</vt:lpstr>
      <vt:lpstr>INFO. FALLECIDOS</vt:lpstr>
      <vt:lpstr>PARAMETROS</vt:lpstr>
      <vt:lpstr>PARAMETROS CONTABLES CXC</vt:lpstr>
      <vt:lpstr>42 ENTIDADES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holmann piraneque</dc:creator>
  <cp:lastModifiedBy>PC</cp:lastModifiedBy>
  <dcterms:created xsi:type="dcterms:W3CDTF">2021-01-19T17:57:05Z</dcterms:created>
  <dcterms:modified xsi:type="dcterms:W3CDTF">2023-08-15T22:18:02Z</dcterms:modified>
</cp:coreProperties>
</file>