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gomez\Downloads\"/>
    </mc:Choice>
  </mc:AlternateContent>
  <xr:revisionPtr revIDLastSave="0" documentId="13_ncr:1_{A8F0FFBC-13B7-4BCD-AA15-0888A483157D}" xr6:coauthVersionLast="47" xr6:coauthVersionMax="47" xr10:uidLastSave="{00000000-0000-0000-0000-000000000000}"/>
  <bookViews>
    <workbookView xWindow="-110" yWindow="-110" windowWidth="19420" windowHeight="10420" xr2:uid="{4758A52F-91F1-44A2-80F6-932A5CEDD5E2}"/>
  </bookViews>
  <sheets>
    <sheet name="FORMATO PROPONENTE PLURAL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2" l="1"/>
  <c r="E31" i="2"/>
  <c r="E34" i="2"/>
  <c r="D26" i="2"/>
  <c r="E32" i="2"/>
  <c r="E30" i="2"/>
  <c r="D16" i="2" l="1"/>
  <c r="D39" i="2" s="1"/>
  <c r="C16" i="2"/>
  <c r="C39" i="2" s="1"/>
</calcChain>
</file>

<file path=xl/sharedStrings.xml><?xml version="1.0" encoding="utf-8"?>
<sst xmlns="http://schemas.openxmlformats.org/spreadsheetml/2006/main" count="90" uniqueCount="64">
  <si>
    <t>ACREDITACIÓN DE LA CAPACIDAD FINANCIERA Y ORGANIZACIONAL DEL OFERENTE PARA CUMPLIR CON LOS REQUISITOS HABILITANTES.</t>
  </si>
  <si>
    <t>No PROPONENTE PLURAL</t>
  </si>
  <si>
    <t>NIT</t>
  </si>
  <si>
    <t>Punto</t>
  </si>
  <si>
    <t>Revision de Documentos Requisitos Capacidad Financiera Y Organizacional</t>
  </si>
  <si>
    <t>Estado de Situación Financiera</t>
  </si>
  <si>
    <t>Estado de Resultados</t>
  </si>
  <si>
    <t>Estado de cambios en la situación patrimonial</t>
  </si>
  <si>
    <t>Estado de flujos de efectivo</t>
  </si>
  <si>
    <t xml:space="preserve">NOMBRE DEL INTEGRANTE PLURAL </t>
  </si>
  <si>
    <t>NOMBRE PROPONENTE PLURAL</t>
  </si>
  <si>
    <t>% PARTICIPACION</t>
  </si>
  <si>
    <t>ACTIVO CORRIENTE</t>
  </si>
  <si>
    <t>TOTAL ACTIVO</t>
  </si>
  <si>
    <t>PASIVO CORRIENTE</t>
  </si>
  <si>
    <t>TOTAL PASIVO</t>
  </si>
  <si>
    <t>TOTAL PATRIMONIO</t>
  </si>
  <si>
    <t>UTILIDAD OPERACIONAL</t>
  </si>
  <si>
    <t xml:space="preserve">INDICADOR </t>
  </si>
  <si>
    <t>NIVEL MIN. HABILITANTE</t>
  </si>
  <si>
    <t xml:space="preserve">RESULTADO PROPONENTE PLURAL </t>
  </si>
  <si>
    <t xml:space="preserve">ENDEUDAMIENTO </t>
  </si>
  <si>
    <t xml:space="preserve"> Pasivo Total / Activo Total</t>
  </si>
  <si>
    <t xml:space="preserve">RENTABILIDAD SOBRE ACTIVOS </t>
  </si>
  <si>
    <t>Utilidad Operacional / Activo Total</t>
  </si>
  <si>
    <t xml:space="preserve">RENTABILIDAD SOBRE PATRIMONIO  </t>
  </si>
  <si>
    <t>Utilidad Operacional / Patrimonio</t>
  </si>
  <si>
    <t>CUMPLE</t>
  </si>
  <si>
    <t>OBSERVACIÓN</t>
  </si>
  <si>
    <t xml:space="preserve">% PARTICIPACIÓN </t>
  </si>
  <si>
    <t>CAPACIDAD ORGANIZACIONAL</t>
  </si>
  <si>
    <t>CAPACIDAD FINANCIERA</t>
  </si>
  <si>
    <t xml:space="preserve">RESUTADO FINAL CAPACIDAD FINANCIERA </t>
  </si>
  <si>
    <t>NOMBRE PROPONENTE</t>
  </si>
  <si>
    <t>REVISIÓN DOCUMENTACIÓN</t>
  </si>
  <si>
    <t>COMPONENTES</t>
  </si>
  <si>
    <t>RESUTADO FINAL CAPACIDAD ORGANIZACIONAL</t>
  </si>
  <si>
    <t xml:space="preserve">DOCUMENTACIÓN REMITIDA </t>
  </si>
  <si>
    <t>&gt;=1.0</t>
  </si>
  <si>
    <t>(Activo Corriente - inventarios) / Pasivo Corriente</t>
  </si>
  <si>
    <t>&gt;=8%</t>
  </si>
  <si>
    <t>&gt;=4%</t>
  </si>
  <si>
    <t>PATRIMONIO</t>
  </si>
  <si>
    <t>Activo-Pasivo</t>
  </si>
  <si>
    <t>INVENTARIO</t>
  </si>
  <si>
    <t>Relación de estado de cuentas por cobrar a clientes por edades de vencimiento, a corte diciembre 31
de 2022</t>
  </si>
  <si>
    <t>Relación de pasivos de proveedores por edades de vencimiento, a corte diciembre 31 de 2022</t>
  </si>
  <si>
    <t>Certificación de obligaciones mercantiles de más de 360 días, suscrito por el Representante Legal y
Revisor Fiscal si aplica, a corte diciembre 31 de 2022.</t>
  </si>
  <si>
    <t>Fotocopia legible de la tarjeta profesional tanto de los contadores como de los revisores fiscales, en
caso de modificación se deben reportar los cambios en 15 días hábiles</t>
  </si>
  <si>
    <t>Certificado de vigencia de inscripción y antecedentes disciplinarios expedidos por la Junta Central de
Contadores no mayor de 30 días tanto de los contadores como de los revisores fiscales en los casos
que aplique.</t>
  </si>
  <si>
    <t>Para aquellas personas jurídicas obligadas a tener Revisor Fiscal, deberán presentar los respectivos
dictámenes. En los casos que aplique, los Estados Financieros deberán estar suscritos por el
representante legal, el contador y el revisor fiscal. Los documentos a que hace referencia este numeral
deben cumplir con lo establecido en la Ley 43 de 1990, Ley 1314 de 2009 relacionadas con la Norma
Internacional y Clasificación ya sea Grupo 2 o Pymes y la Ley 222 de 1995 y demás normas contables
vigentes.</t>
  </si>
  <si>
    <t>&lt;=51%</t>
  </si>
  <si>
    <t>LIQUIDEZ</t>
  </si>
  <si>
    <t>INVITACIÓN ABIERTA No. 002 DE 2023</t>
  </si>
  <si>
    <t>INVITACIÓN DEFINITIVA A PRESENTAR PROPUESTA PARA CONTRATAR LOS SERVICIOS DE UNA PERSONA JURIDICA PARA LA INTERVENTORÍA ADMINISTRATIVA, FINANCIERA, JURÍDICA, TÉCNICA Y CONTABLE, INCLUYENDO LA AUDITORÍA INTEGRAL DE CUENTAS MÉDICAS A LA PRESTACIÓN DE SERVICIOS DE SALUD CONTRATADA POR EL PATRIMONIO AUTÓNOMO FONECA</t>
  </si>
  <si>
    <t>ZARGI SAS</t>
  </si>
  <si>
    <t>901.503.375-4</t>
  </si>
  <si>
    <t>N/A</t>
  </si>
  <si>
    <t>CARE SOLUTION COLOMBIA SAS</t>
  </si>
  <si>
    <t>900,057,739-4</t>
  </si>
  <si>
    <t xml:space="preserve">PPTO OFICIAL </t>
  </si>
  <si>
    <t>Mayor o igual al 50% del presupuesto oficial de los primeros doce (12) meses del primer año de ejecución del contrato. (1.818.000.000)</t>
  </si>
  <si>
    <t>CONSORCIO AUDISALUD FONECA 2024</t>
  </si>
  <si>
    <t>OBSERVACIONES 
El proponente cumple con los requisitos de habilitación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</si>
</sst>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00_-;\-* #,##0.000_-;_-* &quot;-&quot;??_-;_-@_-"/>
    <numFmt numFmtId="167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D9D9D9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3" applyFont="1"/>
    <xf numFmtId="164" fontId="3" fillId="0" borderId="0" xfId="4" applyNumberFormat="1" applyFont="1"/>
    <xf numFmtId="0" fontId="4" fillId="0" borderId="0" xfId="3" applyFont="1"/>
    <xf numFmtId="164" fontId="4" fillId="0" borderId="1" xfId="4" applyNumberFormat="1" applyFont="1" applyBorder="1"/>
    <xf numFmtId="43" fontId="3" fillId="0" borderId="1" xfId="4" applyFont="1" applyBorder="1"/>
    <xf numFmtId="43" fontId="3" fillId="0" borderId="0" xfId="4" applyFont="1" applyBorder="1"/>
    <xf numFmtId="0" fontId="3" fillId="0" borderId="0" xfId="0" applyFont="1"/>
    <xf numFmtId="0" fontId="4" fillId="0" borderId="0" xfId="0" applyFont="1"/>
    <xf numFmtId="0" fontId="4" fillId="0" borderId="7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5" fontId="3" fillId="0" borderId="0" xfId="0" applyNumberFormat="1" applyFont="1"/>
    <xf numFmtId="0" fontId="4" fillId="2" borderId="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3" fillId="0" borderId="1" xfId="0" applyFont="1" applyBorder="1"/>
    <xf numFmtId="0" fontId="7" fillId="0" borderId="1" xfId="0" applyFont="1" applyBorder="1" applyAlignment="1">
      <alignment vertical="center"/>
    </xf>
    <xf numFmtId="0" fontId="8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3" borderId="6" xfId="0" applyFont="1" applyFill="1" applyBorder="1" applyAlignment="1">
      <alignment vertical="center"/>
    </xf>
    <xf numFmtId="0" fontId="9" fillId="0" borderId="0" xfId="3" applyFont="1"/>
    <xf numFmtId="0" fontId="5" fillId="0" borderId="0" xfId="3" applyFont="1" applyAlignment="1">
      <alignment horizontal="center" vertical="center" wrapText="1"/>
    </xf>
    <xf numFmtId="0" fontId="9" fillId="0" borderId="0" xfId="3" applyFont="1" applyAlignment="1">
      <alignment vertical="top" wrapText="1"/>
    </xf>
    <xf numFmtId="0" fontId="9" fillId="0" borderId="0" xfId="3" applyFont="1" applyAlignment="1">
      <alignment horizontal="center" vertical="center"/>
    </xf>
    <xf numFmtId="0" fontId="3" fillId="0" borderId="0" xfId="3" applyFont="1" applyAlignment="1">
      <alignment horizontal="center" vertical="center"/>
    </xf>
    <xf numFmtId="164" fontId="4" fillId="5" borderId="1" xfId="4" applyNumberFormat="1" applyFont="1" applyFill="1" applyBorder="1"/>
    <xf numFmtId="164" fontId="4" fillId="5" borderId="1" xfId="4" applyNumberFormat="1" applyFont="1" applyFill="1" applyBorder="1" applyAlignment="1">
      <alignment horizontal="center" vertical="center"/>
    </xf>
    <xf numFmtId="10" fontId="7" fillId="3" borderId="7" xfId="2" applyNumberFormat="1" applyFont="1" applyFill="1" applyBorder="1" applyAlignment="1">
      <alignment horizontal="center" vertical="center" wrapText="1"/>
    </xf>
    <xf numFmtId="10" fontId="3" fillId="0" borderId="1" xfId="2" applyNumberFormat="1" applyFont="1" applyBorder="1"/>
    <xf numFmtId="44" fontId="4" fillId="0" borderId="7" xfId="1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 wrapText="1"/>
    </xf>
    <xf numFmtId="49" fontId="3" fillId="0" borderId="1" xfId="4" applyNumberFormat="1" applyFont="1" applyBorder="1"/>
    <xf numFmtId="0" fontId="3" fillId="0" borderId="0" xfId="3" applyFont="1" applyAlignment="1">
      <alignment horizontal="center" wrapText="1"/>
    </xf>
    <xf numFmtId="10" fontId="3" fillId="0" borderId="1" xfId="2" applyNumberFormat="1" applyFont="1" applyBorder="1" applyAlignment="1">
      <alignment vertical="center"/>
    </xf>
    <xf numFmtId="44" fontId="4" fillId="0" borderId="7" xfId="1" applyFont="1" applyBorder="1"/>
    <xf numFmtId="43" fontId="3" fillId="0" borderId="1" xfId="6" applyFont="1" applyBorder="1"/>
    <xf numFmtId="0" fontId="3" fillId="0" borderId="1" xfId="3" applyFont="1" applyBorder="1" applyAlignment="1">
      <alignment vertical="top" wrapText="1"/>
    </xf>
    <xf numFmtId="0" fontId="6" fillId="6" borderId="1" xfId="3" applyFont="1" applyFill="1" applyBorder="1" applyAlignment="1">
      <alignment horizontal="center" vertical="center" wrapText="1"/>
    </xf>
    <xf numFmtId="49" fontId="6" fillId="6" borderId="1" xfId="3" applyNumberFormat="1" applyFont="1" applyFill="1" applyBorder="1" applyAlignment="1">
      <alignment horizontal="center" vertical="center"/>
    </xf>
    <xf numFmtId="0" fontId="3" fillId="0" borderId="1" xfId="3" applyFont="1" applyBorder="1"/>
    <xf numFmtId="0" fontId="5" fillId="7" borderId="10" xfId="3" applyFont="1" applyFill="1" applyBorder="1" applyAlignment="1">
      <alignment horizontal="center" vertical="center"/>
    </xf>
    <xf numFmtId="0" fontId="3" fillId="0" borderId="12" xfId="3" applyFont="1" applyBorder="1" applyAlignment="1">
      <alignment horizontal="center" vertical="center"/>
    </xf>
    <xf numFmtId="0" fontId="5" fillId="7" borderId="13" xfId="3" applyFont="1" applyFill="1" applyBorder="1" applyAlignment="1">
      <alignment horizontal="center" vertical="center"/>
    </xf>
    <xf numFmtId="0" fontId="3" fillId="0" borderId="14" xfId="3" applyFont="1" applyBorder="1" applyAlignment="1">
      <alignment horizontal="center" vertical="center"/>
    </xf>
    <xf numFmtId="0" fontId="5" fillId="7" borderId="15" xfId="3" applyFont="1" applyFill="1" applyBorder="1" applyAlignment="1">
      <alignment horizontal="center" vertical="center"/>
    </xf>
    <xf numFmtId="0" fontId="3" fillId="0" borderId="16" xfId="3" applyFont="1" applyBorder="1" applyAlignment="1">
      <alignment horizontal="center" vertical="center"/>
    </xf>
    <xf numFmtId="43" fontId="3" fillId="0" borderId="1" xfId="6" applyFont="1" applyBorder="1" applyAlignment="1">
      <alignment vertical="center"/>
    </xf>
    <xf numFmtId="166" fontId="3" fillId="0" borderId="1" xfId="6" applyNumberFormat="1" applyFont="1" applyBorder="1" applyAlignment="1">
      <alignment vertical="center"/>
    </xf>
    <xf numFmtId="44" fontId="3" fillId="0" borderId="0" xfId="0" applyNumberFormat="1" applyFont="1"/>
    <xf numFmtId="167" fontId="3" fillId="0" borderId="1" xfId="2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6" borderId="1" xfId="0" applyFont="1" applyFill="1" applyBorder="1"/>
    <xf numFmtId="3" fontId="4" fillId="6" borderId="1" xfId="0" applyNumberFormat="1" applyFont="1" applyFill="1" applyBorder="1"/>
    <xf numFmtId="0" fontId="5" fillId="4" borderId="2" xfId="3" applyFont="1" applyFill="1" applyBorder="1" applyAlignment="1">
      <alignment horizontal="center" vertical="center"/>
    </xf>
    <xf numFmtId="0" fontId="9" fillId="4" borderId="3" xfId="3" applyFont="1" applyFill="1" applyBorder="1" applyAlignment="1">
      <alignment vertical="center"/>
    </xf>
    <xf numFmtId="0" fontId="9" fillId="4" borderId="4" xfId="3" applyFont="1" applyFill="1" applyBorder="1" applyAlignment="1">
      <alignment vertical="center"/>
    </xf>
    <xf numFmtId="0" fontId="4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5" fillId="4" borderId="0" xfId="3" applyFont="1" applyFill="1" applyAlignment="1">
      <alignment horizontal="center" vertical="center"/>
    </xf>
    <xf numFmtId="0" fontId="5" fillId="4" borderId="0" xfId="3" applyFont="1" applyFill="1"/>
    <xf numFmtId="0" fontId="3" fillId="0" borderId="9" xfId="3" applyFont="1" applyBorder="1" applyAlignment="1">
      <alignment horizontal="center" wrapText="1"/>
    </xf>
    <xf numFmtId="0" fontId="4" fillId="0" borderId="10" xfId="3" applyFont="1" applyBorder="1" applyAlignment="1">
      <alignment horizontal="left" vertical="top" wrapText="1"/>
    </xf>
    <xf numFmtId="0" fontId="3" fillId="0" borderId="11" xfId="3" applyFont="1" applyBorder="1" applyAlignment="1">
      <alignment horizontal="left" vertical="top" wrapText="1"/>
    </xf>
    <xf numFmtId="0" fontId="3" fillId="0" borderId="12" xfId="3" applyFont="1" applyBorder="1" applyAlignment="1">
      <alignment horizontal="left" vertical="top" wrapText="1"/>
    </xf>
    <xf numFmtId="0" fontId="3" fillId="0" borderId="13" xfId="3" applyFont="1" applyBorder="1" applyAlignment="1">
      <alignment horizontal="left" vertical="top" wrapText="1"/>
    </xf>
    <xf numFmtId="0" fontId="3" fillId="0" borderId="1" xfId="3" applyFont="1" applyBorder="1" applyAlignment="1">
      <alignment horizontal="left" vertical="top" wrapText="1"/>
    </xf>
    <xf numFmtId="0" fontId="3" fillId="0" borderId="14" xfId="3" applyFont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44" fontId="10" fillId="0" borderId="7" xfId="1" applyFont="1" applyFill="1" applyBorder="1"/>
  </cellXfs>
  <cellStyles count="7">
    <cellStyle name="Millares" xfId="6" builtinId="3"/>
    <cellStyle name="Millares 2" xfId="4" xr:uid="{3173318E-16EF-48DE-A412-D4FF4789A78E}"/>
    <cellStyle name="Moneda" xfId="1" builtinId="4"/>
    <cellStyle name="Normal" xfId="0" builtinId="0"/>
    <cellStyle name="Normal 2" xfId="3" xr:uid="{44EA9ADF-4A67-4722-878D-62969E85FAE0}"/>
    <cellStyle name="Porcentaje" xfId="2" builtinId="5"/>
    <cellStyle name="Porcentaje 2" xfId="5" xr:uid="{316CE4C5-8AFF-4180-A1BA-768F2A0F78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CB3C3-EC7C-4067-93A0-68EFAEFEB266}">
  <sheetPr>
    <tabColor rgb="FF00B050"/>
    <pageSetUpPr fitToPage="1"/>
  </sheetPr>
  <dimension ref="A1:K56"/>
  <sheetViews>
    <sheetView showGridLines="0" tabSelected="1" topLeftCell="A8" zoomScale="80" zoomScaleNormal="80" workbookViewId="0">
      <selection activeCell="B60" sqref="B60"/>
    </sheetView>
  </sheetViews>
  <sheetFormatPr baseColWidth="10" defaultColWidth="14.453125" defaultRowHeight="15" customHeight="1" x14ac:dyDescent="0.3"/>
  <cols>
    <col min="1" max="1" width="6.453125" style="1" customWidth="1"/>
    <col min="2" max="2" width="42" style="1" bestFit="1" customWidth="1"/>
    <col min="3" max="3" width="24.1796875" style="1" customWidth="1"/>
    <col min="4" max="4" width="29.26953125" style="1" customWidth="1"/>
    <col min="5" max="5" width="24.1796875" style="1" customWidth="1"/>
    <col min="6" max="6" width="29.7265625" style="1" customWidth="1"/>
    <col min="7" max="7" width="24.1796875" style="1" customWidth="1"/>
    <col min="8" max="10" width="10.81640625" style="1" customWidth="1"/>
    <col min="11" max="11" width="20.81640625" style="1" customWidth="1"/>
    <col min="12" max="26" width="10.7265625" style="1" customWidth="1"/>
    <col min="27" max="16384" width="14.453125" style="1"/>
  </cols>
  <sheetData>
    <row r="1" spans="2:7" ht="35" customHeight="1" thickBot="1" x14ac:dyDescent="0.35"/>
    <row r="2" spans="2:7" ht="18.75" customHeight="1" x14ac:dyDescent="0.3">
      <c r="B2" s="56" t="s">
        <v>53</v>
      </c>
      <c r="C2" s="57"/>
      <c r="D2" s="57"/>
      <c r="E2" s="57"/>
      <c r="F2" s="57"/>
      <c r="G2" s="58"/>
    </row>
    <row r="3" spans="2:7" ht="52.5" customHeight="1" x14ac:dyDescent="0.3">
      <c r="B3" s="59" t="s">
        <v>54</v>
      </c>
      <c r="C3" s="60"/>
      <c r="D3" s="60"/>
      <c r="E3" s="60"/>
      <c r="F3" s="60"/>
      <c r="G3" s="60"/>
    </row>
    <row r="4" spans="2:7" ht="12.75" customHeight="1" x14ac:dyDescent="0.3"/>
    <row r="5" spans="2:7" ht="18.75" customHeight="1" x14ac:dyDescent="0.3"/>
    <row r="6" spans="2:7" ht="18.75" customHeight="1" thickBot="1" x14ac:dyDescent="0.35">
      <c r="B6" s="3" t="s">
        <v>10</v>
      </c>
      <c r="C6" s="63" t="s">
        <v>62</v>
      </c>
      <c r="D6" s="63"/>
      <c r="E6" s="63"/>
    </row>
    <row r="7" spans="2:7" ht="18.75" customHeight="1" thickTop="1" x14ac:dyDescent="0.3">
      <c r="B7" s="3"/>
      <c r="C7" s="34"/>
      <c r="D7" s="34"/>
      <c r="E7" s="34"/>
    </row>
    <row r="8" spans="2:7" ht="18.75" customHeight="1" x14ac:dyDescent="0.3"/>
    <row r="9" spans="2:7" s="2" customFormat="1" ht="18.75" customHeight="1" x14ac:dyDescent="0.3">
      <c r="B9" s="25" t="s">
        <v>1</v>
      </c>
      <c r="C9" s="26">
        <v>1</v>
      </c>
      <c r="D9" s="26">
        <v>2</v>
      </c>
      <c r="E9" s="26">
        <v>3</v>
      </c>
      <c r="F9" s="26">
        <v>4</v>
      </c>
      <c r="G9" s="26">
        <v>5</v>
      </c>
    </row>
    <row r="10" spans="2:7" ht="18.75" customHeight="1" x14ac:dyDescent="0.3">
      <c r="B10" s="4" t="s">
        <v>9</v>
      </c>
      <c r="C10" s="33" t="s">
        <v>55</v>
      </c>
      <c r="D10" s="33" t="s">
        <v>58</v>
      </c>
      <c r="E10" s="33"/>
      <c r="F10" s="33"/>
      <c r="G10" s="33"/>
    </row>
    <row r="11" spans="2:7" ht="18.75" customHeight="1" x14ac:dyDescent="0.3">
      <c r="B11" s="4" t="s">
        <v>2</v>
      </c>
      <c r="C11" s="5" t="s">
        <v>56</v>
      </c>
      <c r="D11" s="5" t="s">
        <v>59</v>
      </c>
      <c r="E11" s="5"/>
      <c r="F11" s="5"/>
      <c r="G11" s="5"/>
    </row>
    <row r="12" spans="2:7" ht="18.75" customHeight="1" x14ac:dyDescent="0.3">
      <c r="B12" s="4" t="s">
        <v>29</v>
      </c>
      <c r="C12" s="28"/>
      <c r="D12" s="28"/>
      <c r="E12" s="28"/>
      <c r="F12" s="28"/>
      <c r="G12" s="28"/>
    </row>
    <row r="13" spans="2:7" ht="18.75" customHeight="1" x14ac:dyDescent="0.3">
      <c r="B13" s="3"/>
      <c r="C13" s="6"/>
      <c r="D13" s="6"/>
      <c r="E13" s="6"/>
      <c r="F13" s="6"/>
      <c r="G13" s="6"/>
    </row>
    <row r="14" spans="2:7" ht="21.5" customHeight="1" x14ac:dyDescent="0.3">
      <c r="B14" s="61" t="s">
        <v>0</v>
      </c>
      <c r="C14" s="62"/>
      <c r="D14" s="62"/>
      <c r="E14" s="62"/>
      <c r="F14" s="62"/>
      <c r="G14" s="62"/>
    </row>
    <row r="15" spans="2:7" ht="18.75" customHeight="1" x14ac:dyDescent="0.3">
      <c r="B15" s="3"/>
      <c r="C15" s="6"/>
      <c r="D15" s="6"/>
      <c r="E15" s="6"/>
      <c r="F15" s="6"/>
      <c r="G15" s="6"/>
    </row>
    <row r="16" spans="2:7" s="7" customFormat="1" ht="18" customHeight="1" x14ac:dyDescent="0.3">
      <c r="B16" s="19" t="s">
        <v>33</v>
      </c>
      <c r="C16" s="32" t="str">
        <f>+C10</f>
        <v>ZARGI SAS</v>
      </c>
      <c r="D16" s="32" t="str">
        <f t="shared" ref="D16" si="0">+D10</f>
        <v>CARE SOLUTION COLOMBIA SAS</v>
      </c>
    </row>
    <row r="17" spans="2:11" s="7" customFormat="1" ht="18" customHeight="1" x14ac:dyDescent="0.3">
      <c r="B17" s="19" t="s">
        <v>11</v>
      </c>
      <c r="C17" s="27">
        <v>0.2</v>
      </c>
      <c r="D17" s="27">
        <v>0.8</v>
      </c>
    </row>
    <row r="18" spans="2:11" s="8" customFormat="1" ht="18" customHeight="1" x14ac:dyDescent="0.3">
      <c r="B18" s="9" t="s">
        <v>12</v>
      </c>
      <c r="C18" s="29">
        <v>13766590</v>
      </c>
      <c r="D18" s="29">
        <v>6460128125</v>
      </c>
      <c r="E18" s="7"/>
      <c r="F18" s="7"/>
      <c r="G18" s="7"/>
    </row>
    <row r="19" spans="2:11" s="8" customFormat="1" ht="18" customHeight="1" x14ac:dyDescent="0.3">
      <c r="B19" s="10" t="s">
        <v>13</v>
      </c>
      <c r="C19" s="29">
        <v>13766590</v>
      </c>
      <c r="D19" s="29">
        <v>6807669089</v>
      </c>
      <c r="E19" s="7"/>
      <c r="F19" s="7"/>
      <c r="G19" s="7"/>
    </row>
    <row r="20" spans="2:11" s="8" customFormat="1" ht="18" customHeight="1" x14ac:dyDescent="0.3">
      <c r="B20" s="9" t="s">
        <v>14</v>
      </c>
      <c r="C20" s="29">
        <v>3068000</v>
      </c>
      <c r="D20" s="29">
        <v>172359370</v>
      </c>
      <c r="E20" s="7"/>
      <c r="F20" s="7"/>
      <c r="G20" s="7"/>
    </row>
    <row r="21" spans="2:11" s="8" customFormat="1" ht="18" customHeight="1" x14ac:dyDescent="0.3">
      <c r="B21" s="10" t="s">
        <v>15</v>
      </c>
      <c r="C21" s="29">
        <v>3068000</v>
      </c>
      <c r="D21" s="29">
        <v>950495103</v>
      </c>
      <c r="E21" s="7"/>
      <c r="F21" s="7"/>
      <c r="G21" s="7"/>
    </row>
    <row r="22" spans="2:11" s="8" customFormat="1" ht="18" customHeight="1" x14ac:dyDescent="0.3">
      <c r="B22" s="10" t="s">
        <v>16</v>
      </c>
      <c r="C22" s="29">
        <v>10698590</v>
      </c>
      <c r="D22" s="29">
        <v>6807669089</v>
      </c>
      <c r="E22" s="7"/>
      <c r="F22" s="7"/>
      <c r="G22" s="7"/>
    </row>
    <row r="23" spans="2:11" s="7" customFormat="1" ht="18" customHeight="1" x14ac:dyDescent="0.3">
      <c r="B23" s="10" t="s">
        <v>17</v>
      </c>
      <c r="C23" s="36">
        <v>8766590</v>
      </c>
      <c r="D23" s="36">
        <v>989248112</v>
      </c>
      <c r="J23" s="11"/>
      <c r="K23" s="11"/>
    </row>
    <row r="24" spans="2:11" s="7" customFormat="1" ht="18" customHeight="1" x14ac:dyDescent="0.3">
      <c r="B24" s="10" t="s">
        <v>44</v>
      </c>
      <c r="C24" s="72">
        <v>0</v>
      </c>
      <c r="D24" s="36">
        <v>2096391673</v>
      </c>
      <c r="J24" s="11"/>
      <c r="K24" s="11"/>
    </row>
    <row r="25" spans="2:11" s="7" customFormat="1" ht="18" customHeight="1" x14ac:dyDescent="0.3"/>
    <row r="26" spans="2:11" s="7" customFormat="1" ht="18" customHeight="1" x14ac:dyDescent="0.3">
      <c r="B26" s="54" t="s">
        <v>60</v>
      </c>
      <c r="C26" s="55">
        <v>3636000000</v>
      </c>
      <c r="D26" s="37">
        <f>+C26/2</f>
        <v>1818000000</v>
      </c>
    </row>
    <row r="27" spans="2:11" s="7" customFormat="1" ht="18" customHeight="1" x14ac:dyDescent="0.3">
      <c r="D27" s="50"/>
      <c r="E27" s="50"/>
    </row>
    <row r="28" spans="2:11" s="7" customFormat="1" ht="35" customHeight="1" x14ac:dyDescent="0.3">
      <c r="B28" s="12" t="s">
        <v>18</v>
      </c>
      <c r="C28" s="12" t="s">
        <v>35</v>
      </c>
      <c r="D28" s="12" t="s">
        <v>19</v>
      </c>
      <c r="E28" s="12" t="s">
        <v>20</v>
      </c>
      <c r="F28" s="12" t="s">
        <v>28</v>
      </c>
    </row>
    <row r="29" spans="2:11" s="7" customFormat="1" ht="17" customHeight="1" x14ac:dyDescent="0.3">
      <c r="B29" s="70" t="s">
        <v>31</v>
      </c>
      <c r="C29" s="70"/>
      <c r="D29" s="70"/>
      <c r="E29" s="70"/>
      <c r="F29" s="70"/>
    </row>
    <row r="30" spans="2:11" s="7" customFormat="1" ht="57" customHeight="1" x14ac:dyDescent="0.3">
      <c r="B30" s="15" t="s">
        <v>52</v>
      </c>
      <c r="C30" s="52" t="s">
        <v>39</v>
      </c>
      <c r="D30" s="17" t="s">
        <v>38</v>
      </c>
      <c r="E30" s="49">
        <f>+(((C18-C24)/C20)*C17)+(((D18-D24)/D20)*D17)</f>
        <v>21.151561334177064</v>
      </c>
      <c r="F30" s="14" t="s">
        <v>27</v>
      </c>
    </row>
    <row r="31" spans="2:11" s="7" customFormat="1" ht="30" customHeight="1" x14ac:dyDescent="0.3">
      <c r="B31" s="15" t="s">
        <v>21</v>
      </c>
      <c r="C31" s="52" t="s">
        <v>22</v>
      </c>
      <c r="D31" s="17" t="s">
        <v>51</v>
      </c>
      <c r="E31" s="51">
        <f>+((C21/C19)*C17)+((D21/D19)*D17)</f>
        <v>0.15626865742590318</v>
      </c>
      <c r="F31" s="14" t="s">
        <v>27</v>
      </c>
    </row>
    <row r="32" spans="2:11" s="7" customFormat="1" ht="60" customHeight="1" x14ac:dyDescent="0.3">
      <c r="B32" s="15" t="s">
        <v>42</v>
      </c>
      <c r="C32" s="52" t="s">
        <v>43</v>
      </c>
      <c r="D32" s="53" t="s">
        <v>61</v>
      </c>
      <c r="E32" s="48">
        <f>+C22+D22</f>
        <v>6818367679</v>
      </c>
      <c r="F32" s="14" t="s">
        <v>27</v>
      </c>
    </row>
    <row r="33" spans="1:11" s="7" customFormat="1" ht="17" customHeight="1" x14ac:dyDescent="0.3">
      <c r="B33" s="70" t="s">
        <v>30</v>
      </c>
      <c r="C33" s="70"/>
      <c r="D33" s="70"/>
      <c r="E33" s="70"/>
      <c r="F33" s="70"/>
    </row>
    <row r="34" spans="1:11" s="7" customFormat="1" ht="30" customHeight="1" x14ac:dyDescent="0.3">
      <c r="B34" s="13" t="s">
        <v>23</v>
      </c>
      <c r="C34" s="30" t="s">
        <v>24</v>
      </c>
      <c r="D34" s="31" t="s">
        <v>41</v>
      </c>
      <c r="E34" s="35">
        <f>+((C23/C19)*C17)+((D23/D19)*D17)</f>
        <v>0.24361139237090931</v>
      </c>
      <c r="F34" s="14" t="s">
        <v>27</v>
      </c>
    </row>
    <row r="35" spans="1:11" s="7" customFormat="1" ht="30" customHeight="1" x14ac:dyDescent="0.3">
      <c r="B35" s="15" t="s">
        <v>25</v>
      </c>
      <c r="C35" s="16" t="s">
        <v>26</v>
      </c>
      <c r="D35" s="17" t="s">
        <v>40</v>
      </c>
      <c r="E35" s="35">
        <f>+((C23/C22)*C17)+((D23/D22)*D17)</f>
        <v>0.28013411321944148</v>
      </c>
      <c r="F35" s="14" t="s">
        <v>27</v>
      </c>
    </row>
    <row r="36" spans="1:11" s="7" customFormat="1" ht="18" customHeight="1" x14ac:dyDescent="0.3">
      <c r="B36" s="18"/>
      <c r="J36" s="11"/>
      <c r="K36" s="11"/>
    </row>
    <row r="37" spans="1:11" s="7" customFormat="1" ht="18" customHeight="1" x14ac:dyDescent="0.3">
      <c r="B37" s="71" t="s">
        <v>34</v>
      </c>
      <c r="C37" s="71"/>
      <c r="D37" s="71"/>
      <c r="E37" s="71"/>
      <c r="F37" s="71"/>
      <c r="G37" s="71"/>
      <c r="J37" s="11"/>
      <c r="K37" s="11"/>
    </row>
    <row r="38" spans="1:11" s="7" customFormat="1" ht="18" customHeight="1" x14ac:dyDescent="0.3"/>
    <row r="39" spans="1:11" ht="26" x14ac:dyDescent="0.3">
      <c r="A39" s="21" t="s">
        <v>3</v>
      </c>
      <c r="B39" s="39" t="s">
        <v>4</v>
      </c>
      <c r="C39" s="40" t="str">
        <f>+C16</f>
        <v>ZARGI SAS</v>
      </c>
      <c r="D39" s="40" t="str">
        <f>+D16</f>
        <v>CARE SOLUTION COLOMBIA SAS</v>
      </c>
    </row>
    <row r="40" spans="1:11" ht="15" customHeight="1" x14ac:dyDescent="0.3">
      <c r="A40" s="22">
        <v>1</v>
      </c>
      <c r="B40" s="38" t="s">
        <v>5</v>
      </c>
      <c r="C40" s="41" t="s">
        <v>27</v>
      </c>
      <c r="D40" s="41" t="s">
        <v>27</v>
      </c>
    </row>
    <row r="41" spans="1:11" ht="15" customHeight="1" x14ac:dyDescent="0.3">
      <c r="A41" s="22">
        <v>1</v>
      </c>
      <c r="B41" s="38" t="s">
        <v>6</v>
      </c>
      <c r="C41" s="41" t="s">
        <v>27</v>
      </c>
      <c r="D41" s="41" t="s">
        <v>27</v>
      </c>
    </row>
    <row r="42" spans="1:11" ht="15" customHeight="1" x14ac:dyDescent="0.3">
      <c r="A42" s="22">
        <v>1</v>
      </c>
      <c r="B42" s="38" t="s">
        <v>7</v>
      </c>
      <c r="C42" s="41" t="s">
        <v>27</v>
      </c>
      <c r="D42" s="41" t="s">
        <v>27</v>
      </c>
    </row>
    <row r="43" spans="1:11" ht="15" customHeight="1" x14ac:dyDescent="0.3">
      <c r="A43" s="22">
        <v>1</v>
      </c>
      <c r="B43" s="38" t="s">
        <v>8</v>
      </c>
      <c r="C43" s="41" t="s">
        <v>27</v>
      </c>
      <c r="D43" s="41" t="s">
        <v>27</v>
      </c>
    </row>
    <row r="44" spans="1:11" ht="39" x14ac:dyDescent="0.3">
      <c r="A44" s="22">
        <v>2</v>
      </c>
      <c r="B44" s="38" t="s">
        <v>45</v>
      </c>
      <c r="C44" s="41" t="s">
        <v>27</v>
      </c>
      <c r="D44" s="41" t="s">
        <v>27</v>
      </c>
    </row>
    <row r="45" spans="1:11" ht="26" x14ac:dyDescent="0.3">
      <c r="A45" s="22">
        <v>2</v>
      </c>
      <c r="B45" s="38" t="s">
        <v>46</v>
      </c>
      <c r="C45" s="41" t="s">
        <v>27</v>
      </c>
      <c r="D45" s="41" t="s">
        <v>27</v>
      </c>
    </row>
    <row r="46" spans="1:11" ht="39" x14ac:dyDescent="0.3">
      <c r="A46" s="22"/>
      <c r="B46" s="38" t="s">
        <v>47</v>
      </c>
      <c r="C46" s="41" t="s">
        <v>27</v>
      </c>
      <c r="D46" s="41" t="s">
        <v>27</v>
      </c>
    </row>
    <row r="47" spans="1:11" ht="52" x14ac:dyDescent="0.3">
      <c r="A47" s="22"/>
      <c r="B47" s="38" t="s">
        <v>48</v>
      </c>
      <c r="C47" s="41" t="s">
        <v>27</v>
      </c>
      <c r="D47" s="41" t="s">
        <v>27</v>
      </c>
    </row>
    <row r="48" spans="1:11" ht="78" x14ac:dyDescent="0.3">
      <c r="A48" s="22"/>
      <c r="B48" s="38" t="s">
        <v>49</v>
      </c>
      <c r="C48" s="41" t="s">
        <v>27</v>
      </c>
      <c r="D48" s="41" t="s">
        <v>27</v>
      </c>
    </row>
    <row r="49" spans="1:7" ht="143" x14ac:dyDescent="0.3">
      <c r="A49" s="22"/>
      <c r="B49" s="38" t="s">
        <v>50</v>
      </c>
      <c r="C49" s="41" t="s">
        <v>57</v>
      </c>
      <c r="D49" s="41" t="s">
        <v>57</v>
      </c>
    </row>
    <row r="50" spans="1:7" ht="22.5" customHeight="1" thickBot="1" x14ac:dyDescent="0.35">
      <c r="A50" s="20"/>
    </row>
    <row r="51" spans="1:7" s="24" customFormat="1" ht="29" customHeight="1" x14ac:dyDescent="0.35">
      <c r="A51" s="23"/>
      <c r="B51" s="42" t="s">
        <v>32</v>
      </c>
      <c r="C51" s="43" t="s">
        <v>27</v>
      </c>
    </row>
    <row r="52" spans="1:7" s="24" customFormat="1" ht="29" customHeight="1" x14ac:dyDescent="0.35">
      <c r="A52" s="23"/>
      <c r="B52" s="44" t="s">
        <v>36</v>
      </c>
      <c r="C52" s="45" t="s">
        <v>27</v>
      </c>
    </row>
    <row r="53" spans="1:7" s="24" customFormat="1" ht="29" customHeight="1" thickBot="1" x14ac:dyDescent="0.4">
      <c r="A53" s="23"/>
      <c r="B53" s="46" t="s">
        <v>37</v>
      </c>
      <c r="C53" s="47" t="s">
        <v>27</v>
      </c>
    </row>
    <row r="54" spans="1:7" ht="22.5" customHeight="1" thickBot="1" x14ac:dyDescent="0.35">
      <c r="A54" s="20"/>
    </row>
    <row r="55" spans="1:7" ht="15" customHeight="1" x14ac:dyDescent="0.3">
      <c r="A55" s="20"/>
      <c r="B55" s="64" t="s">
        <v>63</v>
      </c>
      <c r="C55" s="65"/>
      <c r="D55" s="65"/>
      <c r="E55" s="65"/>
      <c r="F55" s="65"/>
      <c r="G55" s="66"/>
    </row>
    <row r="56" spans="1:7" ht="15" customHeight="1" x14ac:dyDescent="0.3">
      <c r="B56" s="67"/>
      <c r="C56" s="68"/>
      <c r="D56" s="68"/>
      <c r="E56" s="68"/>
      <c r="F56" s="68"/>
      <c r="G56" s="69"/>
    </row>
  </sheetData>
  <protectedRanges>
    <protectedRange sqref="C9:G13 C15:G15 C29:F29 C33:F33 E30:E32 E34:E35" name="Rango1_1"/>
    <protectedRange sqref="C30:D32" name="Rango1_1_1"/>
    <protectedRange sqref="C34:D35" name="Rango1_1_2"/>
  </protectedRanges>
  <mergeCells count="8">
    <mergeCell ref="B2:G2"/>
    <mergeCell ref="B3:G3"/>
    <mergeCell ref="B14:G14"/>
    <mergeCell ref="C6:E6"/>
    <mergeCell ref="B55:G56"/>
    <mergeCell ref="B33:F33"/>
    <mergeCell ref="B29:F29"/>
    <mergeCell ref="B37:G37"/>
  </mergeCells>
  <pageMargins left="0.7" right="0.7" top="0.75" bottom="0.75" header="0" footer="0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PROPONENTE PLURAL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Gomez Moreno Vivian Angelica</dc:creator>
  <cp:lastModifiedBy>Gomez Moreno Vivian Angelica</cp:lastModifiedBy>
  <dcterms:created xsi:type="dcterms:W3CDTF">2023-09-08T14:56:23Z</dcterms:created>
  <dcterms:modified xsi:type="dcterms:W3CDTF">2024-01-21T22:03:37Z</dcterms:modified>
</cp:coreProperties>
</file>